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5_17_EFEKT_Výpočtový nástroj pro energetické specialisty\B_Reseni_projektu\Finální výstup\"/>
    </mc:Choice>
  </mc:AlternateContent>
  <bookViews>
    <workbookView xWindow="0" yWindow="0" windowWidth="16380" windowHeight="8190" tabRatio="502"/>
  </bookViews>
  <sheets>
    <sheet name="uvod" sheetId="1" r:id="rId1"/>
    <sheet name="zony" sheetId="2" r:id="rId2"/>
    <sheet name="doba" sheetId="3" r:id="rId3"/>
    <sheet name="prikon" sheetId="4" r:id="rId4"/>
    <sheet name="nouzove" sheetId="5" r:id="rId5"/>
    <sheet name="FO" sheetId="6" r:id="rId6"/>
    <sheet name="FD" sheetId="7" r:id="rId7"/>
    <sheet name="FC" sheetId="8" r:id="rId8"/>
    <sheet name="vysledky" sheetId="9" r:id="rId9"/>
    <sheet name="tabulky" sheetId="23" r:id="rId10"/>
    <sheet name="priklady" sheetId="24" r:id="rId11"/>
    <sheet name="data" sheetId="25" r:id="rId12"/>
  </sheets>
  <externalReferences>
    <externalReference r:id="rId13"/>
  </externalReferences>
  <definedNames>
    <definedName name="dobaabc">doba!$AI$3:$AI$5</definedName>
    <definedName name="dobalist">doba!$AD$3:$AD$12</definedName>
    <definedName name="fcabc">FC!$AD$3:$AD$4</definedName>
    <definedName name="fcbezs">FC!$AA$3:$AA$4</definedName>
    <definedName name="fcucinnost">FC!$AF$3:$AF$4</definedName>
    <definedName name="fdd">FD!$AC$3:$AC$16</definedName>
    <definedName name="fdorientace">FD!$AN$3:$AN$7</definedName>
    <definedName name="fdosvetlenost">FD!$AL$3:$AL$5</definedName>
    <definedName name="fdovladani">FD!$AS$3:$AS$10</definedName>
    <definedName name="fdpristup">FD!$AI$3:$AI$6</definedName>
    <definedName name="fdrychlfds">FD!$AA$4:$AA$7</definedName>
    <definedName name="fdsklonsvetliku">FD!$AQ$3:$AQ$8</definedName>
    <definedName name="fdumisteni">FD!$AF$4:$AF$5</definedName>
    <definedName name="fdzpusob">FD!$BH$2:$BH$4</definedName>
    <definedName name="foabc">FO!$AG$3:$AG$4</definedName>
    <definedName name="fofa">FO!$AA$100:$AA$178</definedName>
    <definedName name="fofoc">FO!$AD$3:$AD$8</definedName>
    <definedName name="fozaklad">FO!$AA$3:$AA$5</definedName>
    <definedName name="hodiny">doba!$AD$100:$AD$124</definedName>
    <definedName name="nouzovevyberem">nouzove!$AB$4:$AB$6</definedName>
    <definedName name="nouzovevyberpc">nouzove!$AD$4:$AD$6</definedName>
    <definedName name="prikonabc">prikon!$AI$4:$AI$6</definedName>
    <definedName name="prikonbyt">prikon!$CC$99:$CC$117</definedName>
    <definedName name="prikonkrat">prikon!$AC$4:$AC$9</definedName>
    <definedName name="prikonpredradniky">prikon!$BC$99:$BC$112</definedName>
    <definedName name="prikonyvelikost">prikon!$AF$4:$AF$6</definedName>
    <definedName name="prikonzdroje">prikon!$AC$99:$AC$158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46" i="24" l="1"/>
  <c r="M45" i="24"/>
  <c r="M44" i="24"/>
  <c r="M43" i="24"/>
  <c r="M42" i="24"/>
  <c r="M41" i="24"/>
  <c r="M40" i="24"/>
  <c r="M39" i="24"/>
  <c r="M38" i="24"/>
  <c r="M37" i="24"/>
  <c r="M36" i="24"/>
  <c r="M35" i="24"/>
  <c r="M34" i="24"/>
  <c r="M33" i="24"/>
  <c r="M32" i="24"/>
  <c r="M31" i="24"/>
  <c r="M30" i="24"/>
  <c r="BE29" i="24"/>
  <c r="BD29" i="24"/>
  <c r="BC29" i="24"/>
  <c r="BB29" i="24"/>
  <c r="BA29" i="24"/>
  <c r="AZ29" i="24"/>
  <c r="M29" i="24"/>
  <c r="BE28" i="24"/>
  <c r="BD28" i="24"/>
  <c r="BC28" i="24"/>
  <c r="BB28" i="24"/>
  <c r="BA28" i="24"/>
  <c r="AZ28" i="24"/>
  <c r="M28" i="24"/>
  <c r="BE27" i="24"/>
  <c r="BD27" i="24"/>
  <c r="BC27" i="24"/>
  <c r="BB27" i="24"/>
  <c r="BA27" i="24"/>
  <c r="AZ27" i="24"/>
  <c r="M27" i="24"/>
  <c r="BE26" i="24"/>
  <c r="BD26" i="24"/>
  <c r="BC26" i="24"/>
  <c r="BB26" i="24"/>
  <c r="BA26" i="24"/>
  <c r="AZ26" i="24"/>
  <c r="M26" i="24"/>
  <c r="BE25" i="24"/>
  <c r="BD25" i="24"/>
  <c r="BC25" i="24"/>
  <c r="BB25" i="24"/>
  <c r="BA25" i="24"/>
  <c r="AZ25" i="24"/>
  <c r="M25" i="24"/>
  <c r="BE24" i="24"/>
  <c r="BD24" i="24"/>
  <c r="BC24" i="24"/>
  <c r="BB24" i="24"/>
  <c r="BA24" i="24"/>
  <c r="AZ24" i="24"/>
  <c r="M24" i="24"/>
  <c r="BE23" i="24"/>
  <c r="BD23" i="24"/>
  <c r="BC23" i="24"/>
  <c r="BB23" i="24"/>
  <c r="BA23" i="24"/>
  <c r="AZ23" i="24"/>
  <c r="M23" i="24"/>
  <c r="BE22" i="24"/>
  <c r="BD22" i="24"/>
  <c r="BC22" i="24"/>
  <c r="BB22" i="24"/>
  <c r="BA22" i="24"/>
  <c r="AZ22" i="24"/>
  <c r="M22" i="24"/>
  <c r="BE21" i="24"/>
  <c r="BD21" i="24"/>
  <c r="BC21" i="24"/>
  <c r="BB21" i="24"/>
  <c r="BA21" i="24"/>
  <c r="AZ21" i="24"/>
  <c r="M21" i="24"/>
  <c r="BE20" i="24"/>
  <c r="BD20" i="24"/>
  <c r="BC20" i="24"/>
  <c r="BB20" i="24"/>
  <c r="BA20" i="24"/>
  <c r="AZ20" i="24"/>
  <c r="M20" i="24"/>
  <c r="AF21" i="4" l="1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20" i="4"/>
  <c r="AG12" i="3" l="1"/>
  <c r="AG11" i="3"/>
  <c r="AG10" i="3"/>
  <c r="AG9" i="3"/>
  <c r="AG8" i="3"/>
  <c r="AG7" i="3"/>
  <c r="AG6" i="3"/>
  <c r="AG5" i="3"/>
  <c r="AG4" i="3"/>
  <c r="AG3" i="3"/>
  <c r="G23" i="4" l="1"/>
  <c r="AP21" i="7" l="1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37" i="7"/>
  <c r="AP38" i="7"/>
  <c r="AP39" i="7"/>
  <c r="AP40" i="7"/>
  <c r="AP41" i="7"/>
  <c r="AP42" i="7"/>
  <c r="AP43" i="7"/>
  <c r="AP44" i="7"/>
  <c r="AP45" i="7"/>
  <c r="AP46" i="7"/>
  <c r="AP47" i="7"/>
  <c r="AP48" i="7"/>
  <c r="AP49" i="7"/>
  <c r="AP50" i="7"/>
  <c r="AP51" i="7"/>
  <c r="AP52" i="7"/>
  <c r="AP53" i="7"/>
  <c r="AP54" i="7"/>
  <c r="AP55" i="7"/>
  <c r="AP56" i="7"/>
  <c r="AP57" i="7"/>
  <c r="AP58" i="7"/>
  <c r="AP59" i="7"/>
  <c r="AP60" i="7"/>
  <c r="AP61" i="7"/>
  <c r="AP62" i="7"/>
  <c r="AP63" i="7"/>
  <c r="AP64" i="7"/>
  <c r="AP65" i="7"/>
  <c r="AP66" i="7"/>
  <c r="AP67" i="7"/>
  <c r="AP68" i="7"/>
  <c r="AP69" i="7"/>
  <c r="AP20" i="7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T31" i="9" l="1"/>
  <c r="T32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AA30" i="8"/>
  <c r="AB30" i="8"/>
  <c r="AG30" i="8" s="1"/>
  <c r="AC30" i="8"/>
  <c r="AF30" i="8" s="1"/>
  <c r="AD30" i="8"/>
  <c r="AE30" i="8"/>
  <c r="AA31" i="8"/>
  <c r="AB31" i="8"/>
  <c r="AG31" i="8" s="1"/>
  <c r="AC31" i="8"/>
  <c r="AD31" i="8"/>
  <c r="AE31" i="8"/>
  <c r="AA32" i="8"/>
  <c r="AB32" i="8"/>
  <c r="AC32" i="8"/>
  <c r="AD32" i="8"/>
  <c r="AE32" i="8"/>
  <c r="AG32" i="8"/>
  <c r="AA33" i="8"/>
  <c r="AB33" i="8"/>
  <c r="AG33" i="8" s="1"/>
  <c r="AC33" i="8"/>
  <c r="AF33" i="8" s="1"/>
  <c r="AD33" i="8"/>
  <c r="AE33" i="8"/>
  <c r="AA34" i="8"/>
  <c r="AB34" i="8"/>
  <c r="AG34" i="8" s="1"/>
  <c r="AC34" i="8"/>
  <c r="AD34" i="8"/>
  <c r="AE34" i="8"/>
  <c r="AA35" i="8"/>
  <c r="AB35" i="8"/>
  <c r="AG35" i="8" s="1"/>
  <c r="AC35" i="8"/>
  <c r="AD35" i="8"/>
  <c r="AF35" i="8" s="1"/>
  <c r="AE35" i="8"/>
  <c r="AA36" i="8"/>
  <c r="AB36" i="8"/>
  <c r="AG36" i="8" s="1"/>
  <c r="AC36" i="8"/>
  <c r="AD36" i="8"/>
  <c r="AE36" i="8"/>
  <c r="AA37" i="8"/>
  <c r="AB37" i="8"/>
  <c r="AG37" i="8" s="1"/>
  <c r="AC37" i="8"/>
  <c r="AD37" i="8"/>
  <c r="AE37" i="8"/>
  <c r="AA38" i="8"/>
  <c r="AB38" i="8"/>
  <c r="AC38" i="8"/>
  <c r="AF38" i="8" s="1"/>
  <c r="AD38" i="8"/>
  <c r="AE38" i="8"/>
  <c r="AG38" i="8"/>
  <c r="AA39" i="8"/>
  <c r="AB39" i="8"/>
  <c r="AG39" i="8" s="1"/>
  <c r="AC39" i="8"/>
  <c r="AD39" i="8"/>
  <c r="AE39" i="8"/>
  <c r="AA40" i="8"/>
  <c r="AB40" i="8"/>
  <c r="AG40" i="8" s="1"/>
  <c r="AC40" i="8"/>
  <c r="AF40" i="8" s="1"/>
  <c r="AD40" i="8"/>
  <c r="AE40" i="8"/>
  <c r="AA41" i="8"/>
  <c r="AB41" i="8"/>
  <c r="AG41" i="8" s="1"/>
  <c r="AC41" i="8"/>
  <c r="AD41" i="8"/>
  <c r="AE41" i="8"/>
  <c r="AA42" i="8"/>
  <c r="AB42" i="8"/>
  <c r="AC42" i="8"/>
  <c r="AD42" i="8"/>
  <c r="AE42" i="8"/>
  <c r="AG42" i="8"/>
  <c r="AA43" i="8"/>
  <c r="AB43" i="8"/>
  <c r="AG43" i="8" s="1"/>
  <c r="AC43" i="8"/>
  <c r="AD43" i="8"/>
  <c r="AE43" i="8"/>
  <c r="AA44" i="8"/>
  <c r="AB44" i="8"/>
  <c r="AG44" i="8" s="1"/>
  <c r="AC44" i="8"/>
  <c r="AF44" i="8" s="1"/>
  <c r="AD44" i="8"/>
  <c r="AE44" i="8"/>
  <c r="AA45" i="8"/>
  <c r="AB45" i="8"/>
  <c r="AG45" i="8" s="1"/>
  <c r="AC45" i="8"/>
  <c r="AF45" i="8" s="1"/>
  <c r="AD45" i="8"/>
  <c r="AE45" i="8"/>
  <c r="AA46" i="8"/>
  <c r="AB46" i="8"/>
  <c r="AC46" i="8"/>
  <c r="AD46" i="8"/>
  <c r="AE46" i="8"/>
  <c r="AG46" i="8"/>
  <c r="AA47" i="8"/>
  <c r="AB47" i="8"/>
  <c r="AG47" i="8" s="1"/>
  <c r="AC47" i="8"/>
  <c r="AD47" i="8"/>
  <c r="AE47" i="8"/>
  <c r="AA48" i="8"/>
  <c r="AB48" i="8"/>
  <c r="AC48" i="8"/>
  <c r="AF48" i="8" s="1"/>
  <c r="AD48" i="8"/>
  <c r="AE48" i="8"/>
  <c r="AG48" i="8"/>
  <c r="AA49" i="8"/>
  <c r="AB49" i="8"/>
  <c r="AG49" i="8" s="1"/>
  <c r="AC49" i="8"/>
  <c r="AD49" i="8"/>
  <c r="AF49" i="8" s="1"/>
  <c r="AE49" i="8"/>
  <c r="AA50" i="8"/>
  <c r="AB50" i="8"/>
  <c r="AG50" i="8" s="1"/>
  <c r="AC50" i="8"/>
  <c r="AD50" i="8"/>
  <c r="AE50" i="8"/>
  <c r="AA51" i="8"/>
  <c r="AB51" i="8"/>
  <c r="AG51" i="8" s="1"/>
  <c r="AC51" i="8"/>
  <c r="AD51" i="8"/>
  <c r="AE51" i="8"/>
  <c r="AA52" i="8"/>
  <c r="AB52" i="8"/>
  <c r="AC52" i="8"/>
  <c r="AD52" i="8"/>
  <c r="AE52" i="8"/>
  <c r="AG52" i="8"/>
  <c r="AA53" i="8"/>
  <c r="AB53" i="8"/>
  <c r="AG53" i="8" s="1"/>
  <c r="AC53" i="8"/>
  <c r="AD53" i="8"/>
  <c r="AE53" i="8"/>
  <c r="AF53" i="8"/>
  <c r="AA54" i="8"/>
  <c r="AB54" i="8"/>
  <c r="AG54" i="8" s="1"/>
  <c r="AC54" i="8"/>
  <c r="AF54" i="8" s="1"/>
  <c r="AD54" i="8"/>
  <c r="AE54" i="8"/>
  <c r="AA55" i="8"/>
  <c r="AB55" i="8"/>
  <c r="AG55" i="8" s="1"/>
  <c r="AC55" i="8"/>
  <c r="AD55" i="8"/>
  <c r="AF55" i="8" s="1"/>
  <c r="AE55" i="8"/>
  <c r="AA56" i="8"/>
  <c r="AB56" i="8"/>
  <c r="AC56" i="8"/>
  <c r="AD56" i="8"/>
  <c r="AE56" i="8"/>
  <c r="AG56" i="8"/>
  <c r="AA57" i="8"/>
  <c r="AB57" i="8"/>
  <c r="AG57" i="8" s="1"/>
  <c r="AC57" i="8"/>
  <c r="AD57" i="8"/>
  <c r="AE57" i="8"/>
  <c r="AF57" i="8"/>
  <c r="AA58" i="8"/>
  <c r="AB58" i="8"/>
  <c r="AG58" i="8" s="1"/>
  <c r="AC58" i="8"/>
  <c r="AD58" i="8"/>
  <c r="AE58" i="8"/>
  <c r="AA59" i="8"/>
  <c r="AB59" i="8"/>
  <c r="AG59" i="8" s="1"/>
  <c r="AC59" i="8"/>
  <c r="AD59" i="8"/>
  <c r="AE59" i="8"/>
  <c r="AA60" i="8"/>
  <c r="AB60" i="8"/>
  <c r="AC60" i="8"/>
  <c r="AD60" i="8"/>
  <c r="AE60" i="8"/>
  <c r="AG60" i="8"/>
  <c r="AA61" i="8"/>
  <c r="AB61" i="8"/>
  <c r="AG61" i="8" s="1"/>
  <c r="AC61" i="8"/>
  <c r="AF61" i="8" s="1"/>
  <c r="AD61" i="8"/>
  <c r="AE61" i="8"/>
  <c r="AA62" i="8"/>
  <c r="AB62" i="8"/>
  <c r="AC62" i="8"/>
  <c r="AF62" i="8" s="1"/>
  <c r="AD62" i="8"/>
  <c r="AE62" i="8"/>
  <c r="AG62" i="8"/>
  <c r="AA63" i="8"/>
  <c r="AB63" i="8"/>
  <c r="AG63" i="8" s="1"/>
  <c r="AC63" i="8"/>
  <c r="AD63" i="8"/>
  <c r="AF63" i="8" s="1"/>
  <c r="AE63" i="8"/>
  <c r="AA64" i="8"/>
  <c r="AB64" i="8"/>
  <c r="AG64" i="8" s="1"/>
  <c r="AC64" i="8"/>
  <c r="AF64" i="8" s="1"/>
  <c r="AD64" i="8"/>
  <c r="AE64" i="8"/>
  <c r="AA65" i="8"/>
  <c r="AB65" i="8"/>
  <c r="AG65" i="8" s="1"/>
  <c r="AC65" i="8"/>
  <c r="AD65" i="8"/>
  <c r="AE65" i="8"/>
  <c r="AA66" i="8"/>
  <c r="AB66" i="8"/>
  <c r="AC66" i="8"/>
  <c r="AD66" i="8"/>
  <c r="AE66" i="8"/>
  <c r="AG66" i="8"/>
  <c r="AA67" i="8"/>
  <c r="AB67" i="8"/>
  <c r="AG67" i="8" s="1"/>
  <c r="AC67" i="8"/>
  <c r="AD67" i="8"/>
  <c r="AF67" i="8" s="1"/>
  <c r="AE67" i="8"/>
  <c r="AA68" i="8"/>
  <c r="AB68" i="8"/>
  <c r="AG68" i="8" s="1"/>
  <c r="AC68" i="8"/>
  <c r="AD68" i="8"/>
  <c r="AE68" i="8"/>
  <c r="AA69" i="8"/>
  <c r="AB69" i="8"/>
  <c r="AG69" i="8" s="1"/>
  <c r="AC69" i="8"/>
  <c r="AD69" i="8"/>
  <c r="AE69" i="8"/>
  <c r="AF69" i="8"/>
  <c r="AC30" i="7"/>
  <c r="AD30" i="7"/>
  <c r="AE30" i="7"/>
  <c r="AJ30" i="7"/>
  <c r="AK30" i="7"/>
  <c r="AL30" i="7"/>
  <c r="AQ30" i="7" s="1"/>
  <c r="AU30" i="7" s="1"/>
  <c r="AM30" i="7"/>
  <c r="AN30" i="7"/>
  <c r="AC31" i="7"/>
  <c r="AD31" i="7"/>
  <c r="AE31" i="7"/>
  <c r="AG31" i="7" s="1"/>
  <c r="AJ31" i="7"/>
  <c r="AK31" i="7"/>
  <c r="AL31" i="7"/>
  <c r="AM31" i="7"/>
  <c r="AN31" i="7"/>
  <c r="AX31" i="7" s="1"/>
  <c r="AQ31" i="7"/>
  <c r="AU31" i="7" s="1"/>
  <c r="AC32" i="7"/>
  <c r="AD32" i="7"/>
  <c r="AE32" i="7"/>
  <c r="AJ32" i="7"/>
  <c r="AK32" i="7"/>
  <c r="AL32" i="7"/>
  <c r="AQ32" i="7" s="1"/>
  <c r="AU32" i="7" s="1"/>
  <c r="AM32" i="7"/>
  <c r="AO32" i="7" s="1"/>
  <c r="AR32" i="7" s="1"/>
  <c r="AS32" i="7" s="1"/>
  <c r="AN32" i="7"/>
  <c r="AC33" i="7"/>
  <c r="AD33" i="7"/>
  <c r="AE33" i="7"/>
  <c r="AJ33" i="7"/>
  <c r="AK33" i="7"/>
  <c r="AL33" i="7"/>
  <c r="AQ33" i="7" s="1"/>
  <c r="AU33" i="7" s="1"/>
  <c r="AM33" i="7"/>
  <c r="AN33" i="7"/>
  <c r="AC34" i="7"/>
  <c r="AD34" i="7"/>
  <c r="AE34" i="7"/>
  <c r="AJ34" i="7"/>
  <c r="AK34" i="7"/>
  <c r="AL34" i="7"/>
  <c r="AQ34" i="7" s="1"/>
  <c r="AU34" i="7" s="1"/>
  <c r="AM34" i="7"/>
  <c r="AO34" i="7" s="1"/>
  <c r="AR34" i="7" s="1"/>
  <c r="AS34" i="7" s="1"/>
  <c r="AN34" i="7"/>
  <c r="AC35" i="7"/>
  <c r="AD35" i="7"/>
  <c r="AE35" i="7"/>
  <c r="AG35" i="7" s="1"/>
  <c r="AJ35" i="7"/>
  <c r="AK35" i="7"/>
  <c r="AL35" i="7"/>
  <c r="AQ35" i="7" s="1"/>
  <c r="AU35" i="7" s="1"/>
  <c r="AM35" i="7"/>
  <c r="AN35" i="7"/>
  <c r="AC36" i="7"/>
  <c r="AD36" i="7"/>
  <c r="AE36" i="7"/>
  <c r="AJ36" i="7"/>
  <c r="AK36" i="7"/>
  <c r="AL36" i="7"/>
  <c r="AQ36" i="7" s="1"/>
  <c r="AU36" i="7" s="1"/>
  <c r="AM36" i="7"/>
  <c r="AN36" i="7"/>
  <c r="AC37" i="7"/>
  <c r="AD37" i="7"/>
  <c r="AE37" i="7"/>
  <c r="AG37" i="7" s="1"/>
  <c r="AJ37" i="7"/>
  <c r="AK37" i="7"/>
  <c r="AL37" i="7"/>
  <c r="AQ37" i="7" s="1"/>
  <c r="AU37" i="7" s="1"/>
  <c r="AM37" i="7"/>
  <c r="AN37" i="7"/>
  <c r="AX37" i="7" s="1"/>
  <c r="AC38" i="7"/>
  <c r="AD38" i="7"/>
  <c r="AE38" i="7"/>
  <c r="AJ38" i="7"/>
  <c r="AK38" i="7"/>
  <c r="AL38" i="7"/>
  <c r="AM38" i="7"/>
  <c r="AO38" i="7" s="1"/>
  <c r="AN38" i="7"/>
  <c r="AC39" i="7"/>
  <c r="AD39" i="7"/>
  <c r="AE39" i="7"/>
  <c r="AJ39" i="7"/>
  <c r="AK39" i="7"/>
  <c r="AL39" i="7"/>
  <c r="AM39" i="7"/>
  <c r="AO39" i="7" s="1"/>
  <c r="AN39" i="7"/>
  <c r="AC40" i="7"/>
  <c r="AD40" i="7"/>
  <c r="AE40" i="7"/>
  <c r="AJ40" i="7"/>
  <c r="AK40" i="7"/>
  <c r="AQ40" i="7" s="1"/>
  <c r="AU40" i="7" s="1"/>
  <c r="AL40" i="7"/>
  <c r="AM40" i="7"/>
  <c r="AN40" i="7"/>
  <c r="AC41" i="7"/>
  <c r="AD41" i="7"/>
  <c r="AE41" i="7"/>
  <c r="AJ41" i="7"/>
  <c r="AK41" i="7"/>
  <c r="AL41" i="7"/>
  <c r="AQ41" i="7" s="1"/>
  <c r="AU41" i="7" s="1"/>
  <c r="AM41" i="7"/>
  <c r="AN41" i="7"/>
  <c r="AC42" i="7"/>
  <c r="AD42" i="7"/>
  <c r="AE42" i="7"/>
  <c r="AJ42" i="7"/>
  <c r="AK42" i="7"/>
  <c r="AL42" i="7"/>
  <c r="AQ42" i="7" s="1"/>
  <c r="AU42" i="7" s="1"/>
  <c r="AM42" i="7"/>
  <c r="AN42" i="7"/>
  <c r="AX42" i="7" s="1"/>
  <c r="AC43" i="7"/>
  <c r="AD43" i="7"/>
  <c r="AE43" i="7"/>
  <c r="AJ43" i="7"/>
  <c r="AK43" i="7"/>
  <c r="AL43" i="7"/>
  <c r="AM43" i="7"/>
  <c r="AN43" i="7"/>
  <c r="AC44" i="7"/>
  <c r="AD44" i="7"/>
  <c r="AE44" i="7"/>
  <c r="AJ44" i="7"/>
  <c r="AK44" i="7"/>
  <c r="AQ44" i="7" s="1"/>
  <c r="AU44" i="7" s="1"/>
  <c r="AL44" i="7"/>
  <c r="AM44" i="7"/>
  <c r="AN44" i="7"/>
  <c r="AC45" i="7"/>
  <c r="AD45" i="7"/>
  <c r="AE45" i="7"/>
  <c r="AH45" i="7" s="1"/>
  <c r="AJ45" i="7"/>
  <c r="AK45" i="7"/>
  <c r="AL45" i="7"/>
  <c r="AM45" i="7"/>
  <c r="AN45" i="7"/>
  <c r="AX45" i="7" s="1"/>
  <c r="AC46" i="7"/>
  <c r="AD46" i="7"/>
  <c r="AE46" i="7"/>
  <c r="AH46" i="7" s="1"/>
  <c r="AJ46" i="7"/>
  <c r="AK46" i="7"/>
  <c r="AL46" i="7"/>
  <c r="AQ46" i="7" s="1"/>
  <c r="AU46" i="7" s="1"/>
  <c r="AM46" i="7"/>
  <c r="AO46" i="7" s="1"/>
  <c r="AR46" i="7" s="1"/>
  <c r="AS46" i="7" s="1"/>
  <c r="AN46" i="7"/>
  <c r="AC47" i="7"/>
  <c r="AD47" i="7"/>
  <c r="AE47" i="7"/>
  <c r="AH47" i="7"/>
  <c r="AJ47" i="7"/>
  <c r="AK47" i="7"/>
  <c r="AL47" i="7"/>
  <c r="AM47" i="7"/>
  <c r="AN47" i="7"/>
  <c r="AX47" i="7" s="1"/>
  <c r="AC48" i="7"/>
  <c r="AD48" i="7"/>
  <c r="AE48" i="7"/>
  <c r="AH48" i="7" s="1"/>
  <c r="AJ48" i="7"/>
  <c r="AK48" i="7"/>
  <c r="AL48" i="7"/>
  <c r="AQ48" i="7" s="1"/>
  <c r="AU48" i="7" s="1"/>
  <c r="AM48" i="7"/>
  <c r="AN48" i="7"/>
  <c r="AC49" i="7"/>
  <c r="AD49" i="7"/>
  <c r="AE49" i="7"/>
  <c r="AH49" i="7" s="1"/>
  <c r="AJ49" i="7"/>
  <c r="AK49" i="7"/>
  <c r="AL49" i="7"/>
  <c r="AQ49" i="7" s="1"/>
  <c r="AU49" i="7" s="1"/>
  <c r="AM49" i="7"/>
  <c r="AO49" i="7" s="1"/>
  <c r="AR49" i="7" s="1"/>
  <c r="AS49" i="7" s="1"/>
  <c r="AN49" i="7"/>
  <c r="AC50" i="7"/>
  <c r="AD50" i="7"/>
  <c r="AE50" i="7"/>
  <c r="AH50" i="7" s="1"/>
  <c r="AJ50" i="7"/>
  <c r="AK50" i="7"/>
  <c r="AL50" i="7"/>
  <c r="AQ50" i="7" s="1"/>
  <c r="AU50" i="7" s="1"/>
  <c r="AM50" i="7"/>
  <c r="AN50" i="7"/>
  <c r="AC51" i="7"/>
  <c r="AD51" i="7"/>
  <c r="AE51" i="7"/>
  <c r="AF51" i="7" s="1"/>
  <c r="AJ51" i="7"/>
  <c r="AK51" i="7"/>
  <c r="AL51" i="7"/>
  <c r="AM51" i="7"/>
  <c r="AO51" i="7" s="1"/>
  <c r="AN51" i="7"/>
  <c r="AC52" i="7"/>
  <c r="AD52" i="7"/>
  <c r="AE52" i="7"/>
  <c r="AF52" i="7" s="1"/>
  <c r="AH52" i="7"/>
  <c r="AJ52" i="7"/>
  <c r="AK52" i="7"/>
  <c r="AL52" i="7"/>
  <c r="AM52" i="7"/>
  <c r="AN52" i="7"/>
  <c r="AX52" i="7" s="1"/>
  <c r="AC53" i="7"/>
  <c r="AD53" i="7"/>
  <c r="AE53" i="7"/>
  <c r="AF53" i="7" s="1"/>
  <c r="AJ53" i="7"/>
  <c r="AK53" i="7"/>
  <c r="AL53" i="7"/>
  <c r="AQ53" i="7" s="1"/>
  <c r="AU53" i="7" s="1"/>
  <c r="AM53" i="7"/>
  <c r="AN53" i="7"/>
  <c r="AO53" i="7"/>
  <c r="AC54" i="7"/>
  <c r="AD54" i="7"/>
  <c r="AE54" i="7"/>
  <c r="AF54" i="7" s="1"/>
  <c r="AJ54" i="7"/>
  <c r="AK54" i="7"/>
  <c r="AL54" i="7"/>
  <c r="AM54" i="7"/>
  <c r="AN54" i="7"/>
  <c r="AX54" i="7" s="1"/>
  <c r="AQ54" i="7"/>
  <c r="AU54" i="7" s="1"/>
  <c r="AC55" i="7"/>
  <c r="AD55" i="7"/>
  <c r="AE55" i="7"/>
  <c r="AF55" i="7" s="1"/>
  <c r="AH55" i="7"/>
  <c r="AJ55" i="7"/>
  <c r="AK55" i="7"/>
  <c r="AL55" i="7"/>
  <c r="AQ55" i="7" s="1"/>
  <c r="AU55" i="7" s="1"/>
  <c r="AM55" i="7"/>
  <c r="AN55" i="7"/>
  <c r="AC56" i="7"/>
  <c r="AD56" i="7"/>
  <c r="AE56" i="7"/>
  <c r="AF56" i="7" s="1"/>
  <c r="AJ56" i="7"/>
  <c r="AK56" i="7"/>
  <c r="AL56" i="7"/>
  <c r="AM56" i="7"/>
  <c r="AN56" i="7"/>
  <c r="AX56" i="7" s="1"/>
  <c r="AC57" i="7"/>
  <c r="AD57" i="7"/>
  <c r="AE57" i="7"/>
  <c r="AF57" i="7" s="1"/>
  <c r="AJ57" i="7"/>
  <c r="AK57" i="7"/>
  <c r="AL57" i="7"/>
  <c r="AM57" i="7"/>
  <c r="AN57" i="7"/>
  <c r="AC58" i="7"/>
  <c r="AD58" i="7"/>
  <c r="AE58" i="7"/>
  <c r="AF58" i="7" s="1"/>
  <c r="AJ58" i="7"/>
  <c r="AK58" i="7"/>
  <c r="AL58" i="7"/>
  <c r="AQ58" i="7" s="1"/>
  <c r="AU58" i="7" s="1"/>
  <c r="AM58" i="7"/>
  <c r="AN58" i="7"/>
  <c r="AC59" i="7"/>
  <c r="AD59" i="7"/>
  <c r="AE59" i="7"/>
  <c r="AG59" i="7" s="1"/>
  <c r="AJ59" i="7"/>
  <c r="AK59" i="7"/>
  <c r="AL59" i="7"/>
  <c r="AQ59" i="7" s="1"/>
  <c r="AU59" i="7" s="1"/>
  <c r="AM59" i="7"/>
  <c r="AN59" i="7"/>
  <c r="AC60" i="7"/>
  <c r="AD60" i="7"/>
  <c r="AE60" i="7"/>
  <c r="AG60" i="7" s="1"/>
  <c r="AJ60" i="7"/>
  <c r="AK60" i="7"/>
  <c r="AL60" i="7"/>
  <c r="AM60" i="7"/>
  <c r="AO60" i="7" s="1"/>
  <c r="AN60" i="7"/>
  <c r="AC61" i="7"/>
  <c r="AD61" i="7"/>
  <c r="AE61" i="7"/>
  <c r="AF61" i="7"/>
  <c r="AJ61" i="7"/>
  <c r="AK61" i="7"/>
  <c r="AL61" i="7"/>
  <c r="AM61" i="7"/>
  <c r="AN61" i="7"/>
  <c r="AQ61" i="7"/>
  <c r="AU61" i="7" s="1"/>
  <c r="AC62" i="7"/>
  <c r="AD62" i="7"/>
  <c r="AE62" i="7"/>
  <c r="AF62" i="7" s="1"/>
  <c r="AJ62" i="7"/>
  <c r="AK62" i="7"/>
  <c r="AL62" i="7"/>
  <c r="AQ62" i="7" s="1"/>
  <c r="AU62" i="7" s="1"/>
  <c r="AM62" i="7"/>
  <c r="AN62" i="7"/>
  <c r="AX62" i="7" s="1"/>
  <c r="AC63" i="7"/>
  <c r="AD63" i="7"/>
  <c r="AE63" i="7"/>
  <c r="AJ63" i="7"/>
  <c r="AK63" i="7"/>
  <c r="AL63" i="7"/>
  <c r="AM63" i="7"/>
  <c r="AO63" i="7" s="1"/>
  <c r="AR63" i="7" s="1"/>
  <c r="AS63" i="7" s="1"/>
  <c r="AN63" i="7"/>
  <c r="AC64" i="7"/>
  <c r="AD64" i="7"/>
  <c r="AE64" i="7"/>
  <c r="AF64" i="7"/>
  <c r="AJ64" i="7"/>
  <c r="AK64" i="7"/>
  <c r="AL64" i="7"/>
  <c r="AQ64" i="7" s="1"/>
  <c r="AU64" i="7" s="1"/>
  <c r="AM64" i="7"/>
  <c r="AN64" i="7"/>
  <c r="AC65" i="7"/>
  <c r="AD65" i="7"/>
  <c r="AE65" i="7"/>
  <c r="AF65" i="7" s="1"/>
  <c r="AJ65" i="7"/>
  <c r="AK65" i="7"/>
  <c r="AL65" i="7"/>
  <c r="AQ65" i="7" s="1"/>
  <c r="AU65" i="7" s="1"/>
  <c r="AM65" i="7"/>
  <c r="AN65" i="7"/>
  <c r="AC66" i="7"/>
  <c r="AD66" i="7"/>
  <c r="AE66" i="7"/>
  <c r="AF66" i="7" s="1"/>
  <c r="AJ66" i="7"/>
  <c r="AK66" i="7"/>
  <c r="AL66" i="7"/>
  <c r="AQ66" i="7" s="1"/>
  <c r="AU66" i="7" s="1"/>
  <c r="AM66" i="7"/>
  <c r="AN66" i="7"/>
  <c r="AC67" i="7"/>
  <c r="AD67" i="7"/>
  <c r="AE67" i="7"/>
  <c r="AG67" i="7" s="1"/>
  <c r="AJ67" i="7"/>
  <c r="AK67" i="7"/>
  <c r="AL67" i="7"/>
  <c r="AQ67" i="7" s="1"/>
  <c r="AU67" i="7" s="1"/>
  <c r="AM67" i="7"/>
  <c r="AN67" i="7"/>
  <c r="AC68" i="7"/>
  <c r="AD68" i="7"/>
  <c r="AE68" i="7"/>
  <c r="AJ68" i="7"/>
  <c r="AK68" i="7"/>
  <c r="AL68" i="7"/>
  <c r="AQ68" i="7" s="1"/>
  <c r="AU68" i="7" s="1"/>
  <c r="AM68" i="7"/>
  <c r="AN68" i="7"/>
  <c r="AX68" i="7" s="1"/>
  <c r="AC69" i="7"/>
  <c r="AD69" i="7"/>
  <c r="AE69" i="7"/>
  <c r="AJ69" i="7"/>
  <c r="AK69" i="7"/>
  <c r="AL69" i="7"/>
  <c r="AM69" i="7"/>
  <c r="AO69" i="7" s="1"/>
  <c r="AN69" i="7"/>
  <c r="AA30" i="6"/>
  <c r="AB30" i="6"/>
  <c r="AC30" i="6"/>
  <c r="AE30" i="6" s="1"/>
  <c r="AD30" i="6"/>
  <c r="AA31" i="6"/>
  <c r="AB31" i="6"/>
  <c r="AC31" i="6"/>
  <c r="AD31" i="6"/>
  <c r="AF31" i="6" s="1"/>
  <c r="AA32" i="6"/>
  <c r="AB32" i="6"/>
  <c r="AC32" i="6"/>
  <c r="AE32" i="6" s="1"/>
  <c r="AD32" i="6"/>
  <c r="AA33" i="6"/>
  <c r="AB33" i="6"/>
  <c r="AC33" i="6"/>
  <c r="AD33" i="6"/>
  <c r="AA34" i="6"/>
  <c r="AB34" i="6"/>
  <c r="AC34" i="6"/>
  <c r="AD34" i="6"/>
  <c r="AG34" i="6"/>
  <c r="AA35" i="6"/>
  <c r="AB35" i="6"/>
  <c r="AC35" i="6"/>
  <c r="AE35" i="6" s="1"/>
  <c r="AD35" i="6"/>
  <c r="AA36" i="6"/>
  <c r="AB36" i="6"/>
  <c r="AC36" i="6"/>
  <c r="AD36" i="6"/>
  <c r="AA37" i="6"/>
  <c r="AB37" i="6"/>
  <c r="AC37" i="6"/>
  <c r="AD37" i="6"/>
  <c r="AG37" i="6" s="1"/>
  <c r="AA38" i="6"/>
  <c r="AB38" i="6"/>
  <c r="AC38" i="6"/>
  <c r="AE38" i="6" s="1"/>
  <c r="AD38" i="6"/>
  <c r="AA39" i="6"/>
  <c r="AB39" i="6"/>
  <c r="AC39" i="6"/>
  <c r="AD39" i="6"/>
  <c r="AF39" i="6" s="1"/>
  <c r="AA40" i="6"/>
  <c r="AB40" i="6"/>
  <c r="AC40" i="6"/>
  <c r="AE40" i="6" s="1"/>
  <c r="AD40" i="6"/>
  <c r="AG40" i="6"/>
  <c r="AA41" i="6"/>
  <c r="AB41" i="6"/>
  <c r="AC41" i="6"/>
  <c r="AE41" i="6" s="1"/>
  <c r="AD41" i="6"/>
  <c r="AA42" i="6"/>
  <c r="AB42" i="6"/>
  <c r="AC42" i="6"/>
  <c r="AD42" i="6"/>
  <c r="AA43" i="6"/>
  <c r="AB43" i="6"/>
  <c r="AC43" i="6"/>
  <c r="AE43" i="6" s="1"/>
  <c r="AD43" i="6"/>
  <c r="AA44" i="6"/>
  <c r="AB44" i="6"/>
  <c r="AC44" i="6"/>
  <c r="AD44" i="6"/>
  <c r="AA45" i="6"/>
  <c r="AB45" i="6"/>
  <c r="AC45" i="6"/>
  <c r="AD45" i="6"/>
  <c r="AG45" i="6" s="1"/>
  <c r="AA46" i="6"/>
  <c r="AB46" i="6"/>
  <c r="AC46" i="6"/>
  <c r="AE46" i="6" s="1"/>
  <c r="AD46" i="6"/>
  <c r="AG46" i="6"/>
  <c r="AA47" i="6"/>
  <c r="AB47" i="6"/>
  <c r="AC47" i="6"/>
  <c r="AD47" i="6"/>
  <c r="AF47" i="6" s="1"/>
  <c r="AA48" i="6"/>
  <c r="AB48" i="6"/>
  <c r="AC48" i="6"/>
  <c r="AD48" i="6"/>
  <c r="AA49" i="6"/>
  <c r="AB49" i="6"/>
  <c r="AC49" i="6"/>
  <c r="AD49" i="6"/>
  <c r="AA50" i="6"/>
  <c r="AB50" i="6"/>
  <c r="AC50" i="6"/>
  <c r="AD50" i="6"/>
  <c r="AA51" i="6"/>
  <c r="AB51" i="6"/>
  <c r="AC51" i="6"/>
  <c r="AD51" i="6"/>
  <c r="AF51" i="6" s="1"/>
  <c r="AA52" i="6"/>
  <c r="AB52" i="6"/>
  <c r="AC52" i="6"/>
  <c r="AD52" i="6"/>
  <c r="AG52" i="6" s="1"/>
  <c r="AA53" i="6"/>
  <c r="AB53" i="6"/>
  <c r="AC53" i="6"/>
  <c r="AE53" i="6" s="1"/>
  <c r="AD53" i="6"/>
  <c r="AA54" i="6"/>
  <c r="AB54" i="6"/>
  <c r="AC54" i="6"/>
  <c r="AE54" i="6" s="1"/>
  <c r="AD54" i="6"/>
  <c r="AA55" i="6"/>
  <c r="AB55" i="6"/>
  <c r="AC55" i="6"/>
  <c r="AD55" i="6"/>
  <c r="AF55" i="6" s="1"/>
  <c r="AA56" i="6"/>
  <c r="AB56" i="6"/>
  <c r="AC56" i="6"/>
  <c r="AD56" i="6"/>
  <c r="AA57" i="6"/>
  <c r="AB57" i="6"/>
  <c r="AC57" i="6"/>
  <c r="AD57" i="6"/>
  <c r="AA58" i="6"/>
  <c r="AB58" i="6"/>
  <c r="AC58" i="6"/>
  <c r="AD58" i="6"/>
  <c r="AA59" i="6"/>
  <c r="AB59" i="6"/>
  <c r="AC59" i="6"/>
  <c r="AD59" i="6"/>
  <c r="AF59" i="6" s="1"/>
  <c r="AA60" i="6"/>
  <c r="AB60" i="6"/>
  <c r="AC60" i="6"/>
  <c r="AD60" i="6"/>
  <c r="AA61" i="6"/>
  <c r="AB61" i="6"/>
  <c r="AC61" i="6"/>
  <c r="AE61" i="6" s="1"/>
  <c r="AD61" i="6"/>
  <c r="AA62" i="6"/>
  <c r="AB62" i="6"/>
  <c r="AC62" i="6"/>
  <c r="AE62" i="6" s="1"/>
  <c r="AD62" i="6"/>
  <c r="AA63" i="6"/>
  <c r="AB63" i="6"/>
  <c r="AC63" i="6"/>
  <c r="AD63" i="6"/>
  <c r="AF63" i="6" s="1"/>
  <c r="AA64" i="6"/>
  <c r="AB64" i="6"/>
  <c r="AC64" i="6"/>
  <c r="AD64" i="6"/>
  <c r="AA65" i="6"/>
  <c r="AB65" i="6"/>
  <c r="AC65" i="6"/>
  <c r="AE65" i="6" s="1"/>
  <c r="AD65" i="6"/>
  <c r="AA66" i="6"/>
  <c r="AB66" i="6"/>
  <c r="AC66" i="6"/>
  <c r="AD66" i="6"/>
  <c r="AA67" i="6"/>
  <c r="AB67" i="6"/>
  <c r="AC67" i="6"/>
  <c r="AE67" i="6" s="1"/>
  <c r="AD67" i="6"/>
  <c r="AA68" i="6"/>
  <c r="AB68" i="6"/>
  <c r="AC68" i="6"/>
  <c r="AD68" i="6"/>
  <c r="AG68" i="6" s="1"/>
  <c r="AA69" i="6"/>
  <c r="AB69" i="6"/>
  <c r="AC69" i="6"/>
  <c r="AE69" i="6" s="1"/>
  <c r="AD69" i="6"/>
  <c r="D63" i="6"/>
  <c r="D55" i="6"/>
  <c r="D47" i="6"/>
  <c r="D39" i="6"/>
  <c r="AF30" i="5"/>
  <c r="AG30" i="5"/>
  <c r="AH30" i="5"/>
  <c r="AF31" i="5"/>
  <c r="AG31" i="5"/>
  <c r="AH31" i="5"/>
  <c r="AF32" i="5"/>
  <c r="AG32" i="5"/>
  <c r="AH32" i="5"/>
  <c r="AF33" i="5"/>
  <c r="AG33" i="5"/>
  <c r="AH33" i="5"/>
  <c r="AF34" i="5"/>
  <c r="AG34" i="5"/>
  <c r="AH34" i="5"/>
  <c r="AF35" i="5"/>
  <c r="AG35" i="5"/>
  <c r="AH35" i="5"/>
  <c r="AF36" i="5"/>
  <c r="AG36" i="5"/>
  <c r="AH36" i="5"/>
  <c r="AF37" i="5"/>
  <c r="AG37" i="5"/>
  <c r="AH37" i="5"/>
  <c r="AF38" i="5"/>
  <c r="AG38" i="5"/>
  <c r="AH38" i="5"/>
  <c r="AF39" i="5"/>
  <c r="AG39" i="5"/>
  <c r="AH39" i="5"/>
  <c r="AF40" i="5"/>
  <c r="AG40" i="5"/>
  <c r="AH40" i="5"/>
  <c r="AF41" i="5"/>
  <c r="AG41" i="5"/>
  <c r="AH41" i="5"/>
  <c r="AF42" i="5"/>
  <c r="AG42" i="5"/>
  <c r="AH42" i="5"/>
  <c r="AF43" i="5"/>
  <c r="AG43" i="5"/>
  <c r="AH43" i="5"/>
  <c r="AF44" i="5"/>
  <c r="AG44" i="5"/>
  <c r="AH44" i="5"/>
  <c r="AF45" i="5"/>
  <c r="AG45" i="5"/>
  <c r="AH45" i="5"/>
  <c r="AF46" i="5"/>
  <c r="AG46" i="5"/>
  <c r="AH46" i="5"/>
  <c r="AF47" i="5"/>
  <c r="AG47" i="5"/>
  <c r="AH47" i="5"/>
  <c r="AF48" i="5"/>
  <c r="AG48" i="5"/>
  <c r="AH48" i="5"/>
  <c r="AF49" i="5"/>
  <c r="AG49" i="5"/>
  <c r="AH49" i="5"/>
  <c r="AF50" i="5"/>
  <c r="AG50" i="5"/>
  <c r="AH50" i="5"/>
  <c r="AF51" i="5"/>
  <c r="AG51" i="5"/>
  <c r="AH51" i="5"/>
  <c r="AF52" i="5"/>
  <c r="AG52" i="5"/>
  <c r="AH52" i="5"/>
  <c r="AF53" i="5"/>
  <c r="AG53" i="5"/>
  <c r="AH53" i="5"/>
  <c r="AF54" i="5"/>
  <c r="AG54" i="5"/>
  <c r="AH54" i="5"/>
  <c r="AF55" i="5"/>
  <c r="AG55" i="5"/>
  <c r="AH55" i="5"/>
  <c r="AF56" i="5"/>
  <c r="AG56" i="5"/>
  <c r="AH56" i="5"/>
  <c r="AF57" i="5"/>
  <c r="AG57" i="5"/>
  <c r="AH57" i="5"/>
  <c r="AF58" i="5"/>
  <c r="AG58" i="5"/>
  <c r="AH58" i="5"/>
  <c r="AF59" i="5"/>
  <c r="AG59" i="5"/>
  <c r="AH59" i="5"/>
  <c r="AF60" i="5"/>
  <c r="AG60" i="5"/>
  <c r="AH60" i="5"/>
  <c r="AF61" i="5"/>
  <c r="AG61" i="5"/>
  <c r="AH61" i="5"/>
  <c r="AF62" i="5"/>
  <c r="AG62" i="5"/>
  <c r="AH62" i="5"/>
  <c r="AF63" i="5"/>
  <c r="AG63" i="5"/>
  <c r="AH63" i="5"/>
  <c r="AF64" i="5"/>
  <c r="AG64" i="5"/>
  <c r="AH64" i="5"/>
  <c r="AF65" i="5"/>
  <c r="AG65" i="5"/>
  <c r="AH65" i="5"/>
  <c r="AF66" i="5"/>
  <c r="AG66" i="5"/>
  <c r="AH66" i="5"/>
  <c r="AF67" i="5"/>
  <c r="AG67" i="5"/>
  <c r="AH67" i="5"/>
  <c r="AF68" i="5"/>
  <c r="AG68" i="5"/>
  <c r="AH68" i="5"/>
  <c r="AF69" i="5"/>
  <c r="AG69" i="5"/>
  <c r="AH6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E65" i="5"/>
  <c r="L65" i="9" s="1"/>
  <c r="D65" i="5"/>
  <c r="AC65" i="9" s="1"/>
  <c r="E57" i="5"/>
  <c r="L57" i="9" s="1"/>
  <c r="D57" i="5"/>
  <c r="AC57" i="9" s="1"/>
  <c r="E49" i="5"/>
  <c r="V49" i="9" s="1"/>
  <c r="D49" i="5"/>
  <c r="AC49" i="9" s="1"/>
  <c r="E41" i="5"/>
  <c r="V41" i="9" s="1"/>
  <c r="D41" i="5"/>
  <c r="AC41" i="9" s="1"/>
  <c r="AC30" i="4"/>
  <c r="AD30" i="4"/>
  <c r="AE30" i="4"/>
  <c r="AG30" i="4"/>
  <c r="AH30" i="4"/>
  <c r="AI30" i="4"/>
  <c r="AO30" i="4" s="1"/>
  <c r="AC31" i="4"/>
  <c r="AN31" i="4" s="1"/>
  <c r="AD31" i="4"/>
  <c r="AE31" i="4"/>
  <c r="AG31" i="4"/>
  <c r="AH31" i="4"/>
  <c r="AI31" i="4" s="1"/>
  <c r="AO31" i="4" s="1"/>
  <c r="AC32" i="4"/>
  <c r="AD32" i="4"/>
  <c r="AE32" i="4"/>
  <c r="AG32" i="4"/>
  <c r="AH32" i="4"/>
  <c r="AI32" i="4" s="1"/>
  <c r="AO32" i="4" s="1"/>
  <c r="AC33" i="4"/>
  <c r="AD33" i="4"/>
  <c r="AE33" i="4"/>
  <c r="AG33" i="4"/>
  <c r="AH33" i="4"/>
  <c r="AI33" i="4" s="1"/>
  <c r="AO33" i="4" s="1"/>
  <c r="AC34" i="4"/>
  <c r="AD34" i="4"/>
  <c r="AE34" i="4"/>
  <c r="AG34" i="4"/>
  <c r="AH34" i="4"/>
  <c r="AI34" i="4" s="1"/>
  <c r="AO34" i="4" s="1"/>
  <c r="AC35" i="4"/>
  <c r="AD35" i="4"/>
  <c r="AE35" i="4"/>
  <c r="AG35" i="4"/>
  <c r="AH35" i="4"/>
  <c r="AI35" i="4" s="1"/>
  <c r="AO35" i="4" s="1"/>
  <c r="AC36" i="4"/>
  <c r="AD36" i="4"/>
  <c r="AE36" i="4"/>
  <c r="AG36" i="4"/>
  <c r="AH36" i="4"/>
  <c r="AI36" i="4" s="1"/>
  <c r="AO36" i="4" s="1"/>
  <c r="AC37" i="4"/>
  <c r="AD37" i="4"/>
  <c r="AE37" i="4"/>
  <c r="AG37" i="4"/>
  <c r="AH37" i="4"/>
  <c r="AI37" i="4" s="1"/>
  <c r="AO37" i="4" s="1"/>
  <c r="AC38" i="4"/>
  <c r="AD38" i="4"/>
  <c r="AE38" i="4"/>
  <c r="AG38" i="4"/>
  <c r="AH38" i="4"/>
  <c r="AI38" i="4" s="1"/>
  <c r="AO38" i="4" s="1"/>
  <c r="AC39" i="4"/>
  <c r="AD39" i="4"/>
  <c r="AE39" i="4"/>
  <c r="AG39" i="4"/>
  <c r="AH39" i="4"/>
  <c r="AI39" i="4" s="1"/>
  <c r="AO39" i="4" s="1"/>
  <c r="AC40" i="4"/>
  <c r="AD40" i="4"/>
  <c r="AE40" i="4"/>
  <c r="AG40" i="4"/>
  <c r="AH40" i="4"/>
  <c r="AI40" i="4" s="1"/>
  <c r="AO40" i="4" s="1"/>
  <c r="AC41" i="4"/>
  <c r="AD41" i="4"/>
  <c r="AE41" i="4"/>
  <c r="AG41" i="4"/>
  <c r="AH41" i="4"/>
  <c r="AI41" i="4" s="1"/>
  <c r="AO41" i="4" s="1"/>
  <c r="AC42" i="4"/>
  <c r="AD42" i="4"/>
  <c r="AE42" i="4"/>
  <c r="AG42" i="4"/>
  <c r="AH42" i="4"/>
  <c r="AI42" i="4" s="1"/>
  <c r="AO42" i="4" s="1"/>
  <c r="AC43" i="4"/>
  <c r="AD43" i="4"/>
  <c r="AE43" i="4"/>
  <c r="AG43" i="4"/>
  <c r="AH43" i="4"/>
  <c r="AI43" i="4" s="1"/>
  <c r="AO43" i="4" s="1"/>
  <c r="AC44" i="4"/>
  <c r="AD44" i="4"/>
  <c r="AE44" i="4"/>
  <c r="AG44" i="4"/>
  <c r="AH44" i="4"/>
  <c r="AI44" i="4" s="1"/>
  <c r="AO44" i="4" s="1"/>
  <c r="AC45" i="4"/>
  <c r="AD45" i="4"/>
  <c r="AE45" i="4"/>
  <c r="AG45" i="4"/>
  <c r="AH45" i="4"/>
  <c r="AI45" i="4" s="1"/>
  <c r="AO45" i="4" s="1"/>
  <c r="AC46" i="4"/>
  <c r="AD46" i="4"/>
  <c r="AE46" i="4"/>
  <c r="AG46" i="4"/>
  <c r="AH46" i="4"/>
  <c r="AI46" i="4" s="1"/>
  <c r="AO46" i="4" s="1"/>
  <c r="AC47" i="4"/>
  <c r="AD47" i="4"/>
  <c r="AE47" i="4"/>
  <c r="AG47" i="4"/>
  <c r="AH47" i="4"/>
  <c r="AI47" i="4" s="1"/>
  <c r="AO47" i="4" s="1"/>
  <c r="AC48" i="4"/>
  <c r="AD48" i="4"/>
  <c r="AE48" i="4"/>
  <c r="AG48" i="4"/>
  <c r="AH48" i="4"/>
  <c r="AI48" i="4" s="1"/>
  <c r="AO48" i="4" s="1"/>
  <c r="AC49" i="4"/>
  <c r="AD49" i="4"/>
  <c r="AE49" i="4"/>
  <c r="AG49" i="4"/>
  <c r="AH49" i="4"/>
  <c r="AI49" i="4" s="1"/>
  <c r="AO49" i="4" s="1"/>
  <c r="AC50" i="4"/>
  <c r="AD50" i="4"/>
  <c r="AE50" i="4"/>
  <c r="AG50" i="4"/>
  <c r="AH50" i="4"/>
  <c r="AI50" i="4" s="1"/>
  <c r="AO50" i="4" s="1"/>
  <c r="AC51" i="4"/>
  <c r="AD51" i="4"/>
  <c r="AE51" i="4"/>
  <c r="AG51" i="4"/>
  <c r="AH51" i="4"/>
  <c r="AI51" i="4" s="1"/>
  <c r="AO51" i="4" s="1"/>
  <c r="AC52" i="4"/>
  <c r="AD52" i="4"/>
  <c r="AE52" i="4"/>
  <c r="AG52" i="4"/>
  <c r="AH52" i="4"/>
  <c r="AI52" i="4" s="1"/>
  <c r="AO52" i="4" s="1"/>
  <c r="AC53" i="4"/>
  <c r="AD53" i="4"/>
  <c r="AE53" i="4"/>
  <c r="AG53" i="4"/>
  <c r="AH53" i="4"/>
  <c r="AI53" i="4" s="1"/>
  <c r="AO53" i="4" s="1"/>
  <c r="AC54" i="4"/>
  <c r="AD54" i="4"/>
  <c r="AE54" i="4"/>
  <c r="AG54" i="4"/>
  <c r="AH54" i="4"/>
  <c r="AI54" i="4" s="1"/>
  <c r="AO54" i="4" s="1"/>
  <c r="AC55" i="4"/>
  <c r="AN55" i="4" s="1"/>
  <c r="AD55" i="4"/>
  <c r="AE55" i="4"/>
  <c r="AG55" i="4"/>
  <c r="AH55" i="4"/>
  <c r="AI55" i="4" s="1"/>
  <c r="AO55" i="4" s="1"/>
  <c r="AC56" i="4"/>
  <c r="AD56" i="4"/>
  <c r="AE56" i="4"/>
  <c r="AG56" i="4"/>
  <c r="AH56" i="4"/>
  <c r="AI56" i="4" s="1"/>
  <c r="AO56" i="4" s="1"/>
  <c r="AC57" i="4"/>
  <c r="AD57" i="4"/>
  <c r="AE57" i="4"/>
  <c r="AG57" i="4"/>
  <c r="AH57" i="4"/>
  <c r="AI57" i="4" s="1"/>
  <c r="AO57" i="4" s="1"/>
  <c r="AC58" i="4"/>
  <c r="AN58" i="4" s="1"/>
  <c r="AD58" i="4"/>
  <c r="AE58" i="4"/>
  <c r="AG58" i="4"/>
  <c r="AH58" i="4"/>
  <c r="AI58" i="4" s="1"/>
  <c r="AO58" i="4" s="1"/>
  <c r="AC59" i="4"/>
  <c r="AD59" i="4"/>
  <c r="AE59" i="4"/>
  <c r="AG59" i="4"/>
  <c r="AH59" i="4"/>
  <c r="AI59" i="4" s="1"/>
  <c r="AO59" i="4" s="1"/>
  <c r="AC60" i="4"/>
  <c r="AD60" i="4"/>
  <c r="AE60" i="4"/>
  <c r="AG60" i="4"/>
  <c r="AH60" i="4"/>
  <c r="AI60" i="4" s="1"/>
  <c r="AO60" i="4" s="1"/>
  <c r="AC61" i="4"/>
  <c r="AN61" i="4" s="1"/>
  <c r="AD61" i="4"/>
  <c r="AE61" i="4"/>
  <c r="AG61" i="4"/>
  <c r="AH61" i="4"/>
  <c r="AI61" i="4" s="1"/>
  <c r="AO61" i="4" s="1"/>
  <c r="AC62" i="4"/>
  <c r="AD62" i="4"/>
  <c r="AE62" i="4"/>
  <c r="AG62" i="4"/>
  <c r="AH62" i="4"/>
  <c r="AI62" i="4" s="1"/>
  <c r="AO62" i="4" s="1"/>
  <c r="AC63" i="4"/>
  <c r="AD63" i="4"/>
  <c r="AE63" i="4"/>
  <c r="AG63" i="4"/>
  <c r="AH63" i="4"/>
  <c r="AI63" i="4" s="1"/>
  <c r="AO63" i="4" s="1"/>
  <c r="AC64" i="4"/>
  <c r="AD64" i="4"/>
  <c r="AE64" i="4"/>
  <c r="AG64" i="4"/>
  <c r="AH64" i="4"/>
  <c r="AI64" i="4"/>
  <c r="AO64" i="4" s="1"/>
  <c r="AC65" i="4"/>
  <c r="AD65" i="4"/>
  <c r="AE65" i="4"/>
  <c r="AG65" i="4"/>
  <c r="AH65" i="4"/>
  <c r="AI65" i="4" s="1"/>
  <c r="AO65" i="4" s="1"/>
  <c r="AC66" i="4"/>
  <c r="AD66" i="4"/>
  <c r="AE66" i="4"/>
  <c r="AG66" i="4"/>
  <c r="AH66" i="4"/>
  <c r="AI66" i="4" s="1"/>
  <c r="AO66" i="4" s="1"/>
  <c r="AC67" i="4"/>
  <c r="AD67" i="4"/>
  <c r="AE67" i="4"/>
  <c r="AG67" i="4"/>
  <c r="AH67" i="4"/>
  <c r="AI67" i="4" s="1"/>
  <c r="AO67" i="4" s="1"/>
  <c r="AC68" i="4"/>
  <c r="AD68" i="4"/>
  <c r="AE68" i="4"/>
  <c r="AG68" i="4"/>
  <c r="AH68" i="4"/>
  <c r="AI68" i="4" s="1"/>
  <c r="AO68" i="4" s="1"/>
  <c r="AC69" i="4"/>
  <c r="AD69" i="4"/>
  <c r="AE69" i="4"/>
  <c r="AG69" i="4"/>
  <c r="AH69" i="4"/>
  <c r="AI69" i="4"/>
  <c r="AO69" i="4" s="1"/>
  <c r="D32" i="4"/>
  <c r="H32" i="9" s="1"/>
  <c r="D39" i="4"/>
  <c r="H39" i="9" s="1"/>
  <c r="D41" i="4"/>
  <c r="H41" i="9" s="1"/>
  <c r="D42" i="4"/>
  <c r="H42" i="9" s="1"/>
  <c r="D43" i="4"/>
  <c r="H43" i="9" s="1"/>
  <c r="D47" i="4"/>
  <c r="H47" i="9" s="1"/>
  <c r="D49" i="4"/>
  <c r="H49" i="9" s="1"/>
  <c r="D50" i="4"/>
  <c r="H50" i="9" s="1"/>
  <c r="D51" i="4"/>
  <c r="H51" i="9" s="1"/>
  <c r="D55" i="4"/>
  <c r="H55" i="9" s="1"/>
  <c r="D57" i="4"/>
  <c r="H57" i="9" s="1"/>
  <c r="D58" i="4"/>
  <c r="H58" i="9" s="1"/>
  <c r="D59" i="4"/>
  <c r="H59" i="9" s="1"/>
  <c r="D63" i="4"/>
  <c r="H63" i="9" s="1"/>
  <c r="D65" i="4"/>
  <c r="H65" i="9" s="1"/>
  <c r="D66" i="4"/>
  <c r="H66" i="9" s="1"/>
  <c r="D67" i="4"/>
  <c r="H67" i="9" s="1"/>
  <c r="AH30" i="3"/>
  <c r="AI30" i="3"/>
  <c r="AH31" i="3"/>
  <c r="AI31" i="3"/>
  <c r="AH32" i="3"/>
  <c r="AI32" i="3"/>
  <c r="AH33" i="3"/>
  <c r="AI33" i="3"/>
  <c r="AH34" i="3"/>
  <c r="AI34" i="3"/>
  <c r="AH35" i="3"/>
  <c r="AI35" i="3"/>
  <c r="AH36" i="3"/>
  <c r="AI36" i="3"/>
  <c r="AH37" i="3"/>
  <c r="AI37" i="3"/>
  <c r="AH38" i="3"/>
  <c r="AI38" i="3"/>
  <c r="AH39" i="3"/>
  <c r="AI39" i="3"/>
  <c r="AH40" i="3"/>
  <c r="AI40" i="3"/>
  <c r="AH41" i="3"/>
  <c r="AI41" i="3"/>
  <c r="AH42" i="3"/>
  <c r="AI42" i="3"/>
  <c r="AH43" i="3"/>
  <c r="AI43" i="3"/>
  <c r="AH44" i="3"/>
  <c r="AI44" i="3"/>
  <c r="AH45" i="3"/>
  <c r="AI45" i="3"/>
  <c r="AH46" i="3"/>
  <c r="AI46" i="3"/>
  <c r="AH47" i="3"/>
  <c r="AI47" i="3"/>
  <c r="AH48" i="3"/>
  <c r="AI48" i="3"/>
  <c r="AH49" i="3"/>
  <c r="AI49" i="3"/>
  <c r="AH50" i="3"/>
  <c r="AI50" i="3"/>
  <c r="AH51" i="3"/>
  <c r="AI51" i="3"/>
  <c r="AH52" i="3"/>
  <c r="AI52" i="3"/>
  <c r="AH53" i="3"/>
  <c r="AI53" i="3"/>
  <c r="AH54" i="3"/>
  <c r="AI54" i="3"/>
  <c r="AH55" i="3"/>
  <c r="AI55" i="3"/>
  <c r="AH56" i="3"/>
  <c r="AI56" i="3"/>
  <c r="AH57" i="3"/>
  <c r="AI57" i="3"/>
  <c r="AH58" i="3"/>
  <c r="AI58" i="3"/>
  <c r="AH59" i="3"/>
  <c r="AI59" i="3"/>
  <c r="AH60" i="3"/>
  <c r="AI60" i="3"/>
  <c r="AH61" i="3"/>
  <c r="AI61" i="3"/>
  <c r="AH62" i="3"/>
  <c r="AI62" i="3"/>
  <c r="AH63" i="3"/>
  <c r="AI63" i="3"/>
  <c r="AH64" i="3"/>
  <c r="AI64" i="3"/>
  <c r="AH65" i="3"/>
  <c r="AI65" i="3"/>
  <c r="AH66" i="3"/>
  <c r="AI66" i="3"/>
  <c r="AH67" i="3"/>
  <c r="AI67" i="3"/>
  <c r="AH68" i="3"/>
  <c r="AI68" i="3"/>
  <c r="AH69" i="3"/>
  <c r="AI69" i="3"/>
  <c r="AE60" i="3"/>
  <c r="AE61" i="3"/>
  <c r="AE62" i="3"/>
  <c r="AE63" i="3"/>
  <c r="AE64" i="3"/>
  <c r="AE65" i="3"/>
  <c r="AE66" i="3"/>
  <c r="AE67" i="3"/>
  <c r="AE68" i="3"/>
  <c r="AE69" i="3"/>
  <c r="AD60" i="3"/>
  <c r="AD61" i="3"/>
  <c r="AD62" i="3"/>
  <c r="AD63" i="3"/>
  <c r="AD64" i="3"/>
  <c r="AD65" i="3"/>
  <c r="AD66" i="3"/>
  <c r="AD67" i="3"/>
  <c r="AD68" i="3"/>
  <c r="AD69" i="3"/>
  <c r="AD21" i="3"/>
  <c r="AD30" i="3"/>
  <c r="AE30" i="3"/>
  <c r="AD31" i="3"/>
  <c r="AE31" i="3"/>
  <c r="AD32" i="3"/>
  <c r="AE32" i="3"/>
  <c r="AD33" i="3"/>
  <c r="AE33" i="3"/>
  <c r="AD34" i="3"/>
  <c r="AE34" i="3"/>
  <c r="AD35" i="3"/>
  <c r="AE35" i="3"/>
  <c r="AD36" i="3"/>
  <c r="AE36" i="3"/>
  <c r="AD37" i="3"/>
  <c r="AE37" i="3"/>
  <c r="AD38" i="3"/>
  <c r="AE38" i="3"/>
  <c r="AD39" i="3"/>
  <c r="AE39" i="3"/>
  <c r="AD40" i="3"/>
  <c r="AE40" i="3"/>
  <c r="AD41" i="3"/>
  <c r="AE41" i="3"/>
  <c r="AD42" i="3"/>
  <c r="AE42" i="3"/>
  <c r="AD43" i="3"/>
  <c r="AE43" i="3"/>
  <c r="AD44" i="3"/>
  <c r="AE44" i="3"/>
  <c r="AD45" i="3"/>
  <c r="AE45" i="3"/>
  <c r="AD46" i="3"/>
  <c r="AE46" i="3"/>
  <c r="AD47" i="3"/>
  <c r="AE47" i="3"/>
  <c r="AD48" i="3"/>
  <c r="AE48" i="3"/>
  <c r="AD49" i="3"/>
  <c r="AE49" i="3"/>
  <c r="AD50" i="3"/>
  <c r="AE50" i="3"/>
  <c r="AD51" i="3"/>
  <c r="AE51" i="3"/>
  <c r="AD52" i="3"/>
  <c r="AE52" i="3"/>
  <c r="AD53" i="3"/>
  <c r="AE53" i="3"/>
  <c r="AD54" i="3"/>
  <c r="AE54" i="3"/>
  <c r="AD55" i="3"/>
  <c r="AE55" i="3"/>
  <c r="AD56" i="3"/>
  <c r="AE56" i="3"/>
  <c r="AD57" i="3"/>
  <c r="AE57" i="3"/>
  <c r="AD58" i="3"/>
  <c r="AE58" i="3"/>
  <c r="AD59" i="3"/>
  <c r="AE59" i="3"/>
  <c r="E32" i="3"/>
  <c r="G32" i="9" s="1"/>
  <c r="E36" i="3"/>
  <c r="G36" i="9" s="1"/>
  <c r="G36" i="3"/>
  <c r="BB36" i="9" s="1"/>
  <c r="D36" i="9" s="1"/>
  <c r="D38" i="3"/>
  <c r="F38" i="9" s="1"/>
  <c r="D39" i="3"/>
  <c r="F39" i="9" s="1"/>
  <c r="E39" i="3"/>
  <c r="G39" i="9" s="1"/>
  <c r="G39" i="3"/>
  <c r="BB39" i="9" s="1"/>
  <c r="D39" i="9" s="1"/>
  <c r="E41" i="3"/>
  <c r="G41" i="9" s="1"/>
  <c r="G41" i="3"/>
  <c r="BB41" i="9" s="1"/>
  <c r="D41" i="9" s="1"/>
  <c r="D42" i="3"/>
  <c r="F42" i="9" s="1"/>
  <c r="E42" i="3"/>
  <c r="G42" i="9" s="1"/>
  <c r="E43" i="3"/>
  <c r="G43" i="9" s="1"/>
  <c r="E44" i="3"/>
  <c r="G44" i="9" s="1"/>
  <c r="G44" i="3"/>
  <c r="BB44" i="9" s="1"/>
  <c r="D44" i="9" s="1"/>
  <c r="D46" i="3"/>
  <c r="F46" i="9" s="1"/>
  <c r="D47" i="3"/>
  <c r="F47" i="9" s="1"/>
  <c r="E47" i="3"/>
  <c r="G47" i="9" s="1"/>
  <c r="G47" i="3"/>
  <c r="BB47" i="9" s="1"/>
  <c r="D47" i="9" s="1"/>
  <c r="E49" i="3"/>
  <c r="G49" i="9" s="1"/>
  <c r="G49" i="3"/>
  <c r="BB49" i="9" s="1"/>
  <c r="D49" i="9" s="1"/>
  <c r="D50" i="3"/>
  <c r="F50" i="9" s="1"/>
  <c r="E50" i="3"/>
  <c r="G50" i="9" s="1"/>
  <c r="E51" i="3"/>
  <c r="G51" i="9" s="1"/>
  <c r="E52" i="3"/>
  <c r="G52" i="9" s="1"/>
  <c r="G52" i="3"/>
  <c r="BB52" i="9" s="1"/>
  <c r="D52" i="9" s="1"/>
  <c r="D54" i="3"/>
  <c r="F54" i="9" s="1"/>
  <c r="D55" i="3"/>
  <c r="F55" i="9" s="1"/>
  <c r="E55" i="3"/>
  <c r="G55" i="9" s="1"/>
  <c r="G55" i="3"/>
  <c r="BB55" i="9" s="1"/>
  <c r="D55" i="9" s="1"/>
  <c r="E57" i="3"/>
  <c r="G57" i="9" s="1"/>
  <c r="G57" i="3"/>
  <c r="BB57" i="9" s="1"/>
  <c r="D57" i="9" s="1"/>
  <c r="D58" i="3"/>
  <c r="F58" i="9" s="1"/>
  <c r="E58" i="3"/>
  <c r="G58" i="9" s="1"/>
  <c r="E59" i="3"/>
  <c r="G59" i="9" s="1"/>
  <c r="E60" i="3"/>
  <c r="G60" i="9" s="1"/>
  <c r="G60" i="3"/>
  <c r="BB60" i="9" s="1"/>
  <c r="D60" i="9" s="1"/>
  <c r="D62" i="3"/>
  <c r="F62" i="9" s="1"/>
  <c r="D63" i="3"/>
  <c r="F63" i="9" s="1"/>
  <c r="E63" i="3"/>
  <c r="G63" i="9" s="1"/>
  <c r="G63" i="3"/>
  <c r="BB63" i="9" s="1"/>
  <c r="D63" i="9" s="1"/>
  <c r="E65" i="3"/>
  <c r="G65" i="9" s="1"/>
  <c r="G65" i="3"/>
  <c r="BB65" i="9" s="1"/>
  <c r="D65" i="9" s="1"/>
  <c r="D66" i="3"/>
  <c r="F66" i="9" s="1"/>
  <c r="E66" i="3"/>
  <c r="G66" i="9" s="1"/>
  <c r="E67" i="3"/>
  <c r="G67" i="9" s="1"/>
  <c r="E68" i="3"/>
  <c r="G68" i="9" s="1"/>
  <c r="G68" i="3"/>
  <c r="BB68" i="9" s="1"/>
  <c r="D68" i="9" s="1"/>
  <c r="AK281" i="25"/>
  <c r="AB21" i="2"/>
  <c r="AC21" i="2"/>
  <c r="AB22" i="2"/>
  <c r="AC22" i="2"/>
  <c r="AB23" i="2"/>
  <c r="AC23" i="2"/>
  <c r="AB24" i="2"/>
  <c r="AC24" i="2"/>
  <c r="AA25" i="2"/>
  <c r="AB25" i="2"/>
  <c r="AC25" i="2"/>
  <c r="AA26" i="2"/>
  <c r="AB26" i="2"/>
  <c r="AC26" i="2"/>
  <c r="I26" i="9" s="1"/>
  <c r="AA27" i="2"/>
  <c r="AB27" i="2"/>
  <c r="AC27" i="2"/>
  <c r="I27" i="9" s="1"/>
  <c r="AA28" i="2"/>
  <c r="AB28" i="2"/>
  <c r="AC28" i="2"/>
  <c r="AB29" i="2"/>
  <c r="AC29" i="2"/>
  <c r="AB30" i="2"/>
  <c r="E30" i="9" s="1"/>
  <c r="AC30" i="2"/>
  <c r="I30" i="9" s="1"/>
  <c r="AA31" i="2"/>
  <c r="AB31" i="2"/>
  <c r="E31" i="9" s="1"/>
  <c r="AC31" i="2"/>
  <c r="D31" i="8" s="1"/>
  <c r="AA32" i="2"/>
  <c r="AB32" i="2"/>
  <c r="E32" i="9" s="1"/>
  <c r="AC32" i="2"/>
  <c r="AA33" i="2"/>
  <c r="AB33" i="2"/>
  <c r="AC33" i="2"/>
  <c r="AB34" i="2"/>
  <c r="E34" i="9" s="1"/>
  <c r="AC34" i="2"/>
  <c r="I34" i="9" s="1"/>
  <c r="AB35" i="2"/>
  <c r="E35" i="9" s="1"/>
  <c r="AC35" i="2"/>
  <c r="I35" i="9" s="1"/>
  <c r="AA36" i="2"/>
  <c r="AB36" i="2"/>
  <c r="E36" i="9" s="1"/>
  <c r="AC36" i="2"/>
  <c r="D36" i="6" s="1"/>
  <c r="AA37" i="2"/>
  <c r="AB37" i="2"/>
  <c r="E37" i="9" s="1"/>
  <c r="AC37" i="2"/>
  <c r="D37" i="23" s="1"/>
  <c r="AA38" i="2"/>
  <c r="AB38" i="2"/>
  <c r="E38" i="9" s="1"/>
  <c r="AC38" i="2"/>
  <c r="AA39" i="2"/>
  <c r="AB39" i="2"/>
  <c r="E39" i="9" s="1"/>
  <c r="AC39" i="2"/>
  <c r="E39" i="6" s="1"/>
  <c r="BE39" i="9" s="1"/>
  <c r="AA40" i="2"/>
  <c r="AB40" i="2"/>
  <c r="E40" i="9" s="1"/>
  <c r="AC40" i="2"/>
  <c r="F40" i="23" s="1"/>
  <c r="AA41" i="2"/>
  <c r="AB41" i="2"/>
  <c r="E41" i="9" s="1"/>
  <c r="AC41" i="2"/>
  <c r="E41" i="23" s="1"/>
  <c r="AA42" i="2"/>
  <c r="AB42" i="2"/>
  <c r="E42" i="9" s="1"/>
  <c r="AC42" i="2"/>
  <c r="J42" i="23" s="1"/>
  <c r="AA43" i="2"/>
  <c r="AB43" i="2"/>
  <c r="E43" i="9" s="1"/>
  <c r="AC43" i="2"/>
  <c r="I43" i="23" s="1"/>
  <c r="AA44" i="2"/>
  <c r="AB44" i="2"/>
  <c r="E44" i="9" s="1"/>
  <c r="AC44" i="2"/>
  <c r="D44" i="6" s="1"/>
  <c r="AA45" i="2"/>
  <c r="AB45" i="2"/>
  <c r="E45" i="9" s="1"/>
  <c r="AC45" i="2"/>
  <c r="M45" i="23" s="1"/>
  <c r="AA46" i="2"/>
  <c r="AB46" i="2"/>
  <c r="E46" i="9" s="1"/>
  <c r="AC46" i="2"/>
  <c r="AA47" i="2"/>
  <c r="AB47" i="2"/>
  <c r="E47" i="9" s="1"/>
  <c r="AC47" i="2"/>
  <c r="E47" i="6" s="1"/>
  <c r="BE47" i="9" s="1"/>
  <c r="AA48" i="2"/>
  <c r="AB48" i="2"/>
  <c r="E48" i="9" s="1"/>
  <c r="AC48" i="2"/>
  <c r="F48" i="5" s="1"/>
  <c r="BD48" i="9" s="1"/>
  <c r="AA49" i="2"/>
  <c r="AB49" i="2"/>
  <c r="E49" i="9" s="1"/>
  <c r="AC49" i="2"/>
  <c r="X49" i="9" s="1"/>
  <c r="AA50" i="2"/>
  <c r="AB50" i="2"/>
  <c r="E50" i="9" s="1"/>
  <c r="AC50" i="2"/>
  <c r="D50" i="8" s="1"/>
  <c r="AA51" i="2"/>
  <c r="AB51" i="2"/>
  <c r="E51" i="9" s="1"/>
  <c r="AC51" i="2"/>
  <c r="D51" i="5" s="1"/>
  <c r="AC51" i="9" s="1"/>
  <c r="AA52" i="2"/>
  <c r="AB52" i="2"/>
  <c r="E52" i="9" s="1"/>
  <c r="AC52" i="2"/>
  <c r="D52" i="6" s="1"/>
  <c r="AA53" i="2"/>
  <c r="AB53" i="2"/>
  <c r="E53" i="9" s="1"/>
  <c r="AC53" i="2"/>
  <c r="D53" i="23" s="1"/>
  <c r="AA54" i="2"/>
  <c r="AB54" i="2"/>
  <c r="E54" i="9" s="1"/>
  <c r="AC54" i="2"/>
  <c r="AA55" i="2"/>
  <c r="AB55" i="2"/>
  <c r="E55" i="9" s="1"/>
  <c r="AC55" i="2"/>
  <c r="E55" i="6" s="1"/>
  <c r="BE55" i="9" s="1"/>
  <c r="AA56" i="2"/>
  <c r="AB56" i="2"/>
  <c r="E56" i="9" s="1"/>
  <c r="AC56" i="2"/>
  <c r="F56" i="23" s="1"/>
  <c r="AA57" i="2"/>
  <c r="AB57" i="2"/>
  <c r="E57" i="9" s="1"/>
  <c r="AC57" i="2"/>
  <c r="E57" i="23" s="1"/>
  <c r="AA58" i="2"/>
  <c r="AB58" i="2"/>
  <c r="E58" i="9" s="1"/>
  <c r="AC58" i="2"/>
  <c r="J58" i="23" s="1"/>
  <c r="AA59" i="2"/>
  <c r="AB59" i="2"/>
  <c r="E59" i="9" s="1"/>
  <c r="AC59" i="2"/>
  <c r="I59" i="23" s="1"/>
  <c r="AA60" i="2"/>
  <c r="AB60" i="2"/>
  <c r="E60" i="9" s="1"/>
  <c r="AC60" i="2"/>
  <c r="D60" i="6" s="1"/>
  <c r="AA61" i="2"/>
  <c r="AB61" i="2"/>
  <c r="E61" i="9" s="1"/>
  <c r="AC61" i="2"/>
  <c r="M61" i="23" s="1"/>
  <c r="AA62" i="2"/>
  <c r="AB62" i="2"/>
  <c r="E62" i="9" s="1"/>
  <c r="AC62" i="2"/>
  <c r="AA63" i="2"/>
  <c r="AB63" i="2"/>
  <c r="E63" i="9" s="1"/>
  <c r="AC63" i="2"/>
  <c r="E63" i="6" s="1"/>
  <c r="BE63" i="9" s="1"/>
  <c r="AA64" i="2"/>
  <c r="AB64" i="2"/>
  <c r="E64" i="9" s="1"/>
  <c r="AC64" i="2"/>
  <c r="F64" i="5" s="1"/>
  <c r="BD64" i="9" s="1"/>
  <c r="AA65" i="2"/>
  <c r="AB65" i="2"/>
  <c r="E65" i="9" s="1"/>
  <c r="AC65" i="2"/>
  <c r="X65" i="9" s="1"/>
  <c r="AA66" i="2"/>
  <c r="AB66" i="2"/>
  <c r="E66" i="9" s="1"/>
  <c r="AC66" i="2"/>
  <c r="D66" i="8" s="1"/>
  <c r="AA67" i="2"/>
  <c r="AB67" i="2"/>
  <c r="E67" i="9" s="1"/>
  <c r="AC67" i="2"/>
  <c r="D67" i="5" s="1"/>
  <c r="AC67" i="9" s="1"/>
  <c r="AA68" i="2"/>
  <c r="AB68" i="2"/>
  <c r="E68" i="9" s="1"/>
  <c r="AC68" i="2"/>
  <c r="D68" i="6" s="1"/>
  <c r="AA69" i="2"/>
  <c r="AB69" i="2"/>
  <c r="E69" i="9" s="1"/>
  <c r="AC69" i="2"/>
  <c r="D69" i="23" s="1"/>
  <c r="AA35" i="2"/>
  <c r="AA34" i="2"/>
  <c r="AA30" i="2"/>
  <c r="AI325" i="25"/>
  <c r="AJ325" i="25"/>
  <c r="AK325" i="25"/>
  <c r="AL325" i="25"/>
  <c r="AM325" i="25"/>
  <c r="AN325" i="25"/>
  <c r="AO325" i="25"/>
  <c r="AP325" i="25"/>
  <c r="AQ325" i="25"/>
  <c r="AR325" i="25"/>
  <c r="AS325" i="25"/>
  <c r="AT325" i="25"/>
  <c r="AU325" i="25"/>
  <c r="AV325" i="25"/>
  <c r="AW325" i="25"/>
  <c r="AX325" i="25"/>
  <c r="AY325" i="25"/>
  <c r="AZ325" i="25"/>
  <c r="BA325" i="25"/>
  <c r="BB325" i="25"/>
  <c r="BC325" i="25"/>
  <c r="BD325" i="25"/>
  <c r="BE325" i="25"/>
  <c r="AI326" i="25"/>
  <c r="AJ326" i="25"/>
  <c r="AK326" i="25"/>
  <c r="AL326" i="25"/>
  <c r="AM326" i="25"/>
  <c r="AN326" i="25"/>
  <c r="AO326" i="25"/>
  <c r="AP326" i="25"/>
  <c r="AQ326" i="25"/>
  <c r="AR326" i="25"/>
  <c r="AS326" i="25"/>
  <c r="AT326" i="25"/>
  <c r="AU326" i="25"/>
  <c r="AV326" i="25"/>
  <c r="AW326" i="25"/>
  <c r="AX326" i="25"/>
  <c r="AY326" i="25"/>
  <c r="AZ326" i="25"/>
  <c r="BA326" i="25"/>
  <c r="BB326" i="25"/>
  <c r="BC326" i="25"/>
  <c r="BD326" i="25"/>
  <c r="BE326" i="25"/>
  <c r="AI327" i="25"/>
  <c r="AJ327" i="25"/>
  <c r="AK327" i="25"/>
  <c r="AL327" i="25"/>
  <c r="AM327" i="25"/>
  <c r="AN327" i="25"/>
  <c r="AO327" i="25"/>
  <c r="AP327" i="25"/>
  <c r="AQ327" i="25"/>
  <c r="AR327" i="25"/>
  <c r="AS327" i="25"/>
  <c r="AT327" i="25"/>
  <c r="AU327" i="25"/>
  <c r="AV327" i="25"/>
  <c r="AW327" i="25"/>
  <c r="AX327" i="25"/>
  <c r="AY327" i="25"/>
  <c r="AZ327" i="25"/>
  <c r="BA327" i="25"/>
  <c r="BB327" i="25"/>
  <c r="BC327" i="25"/>
  <c r="BD327" i="25"/>
  <c r="BE327" i="25"/>
  <c r="AI328" i="25"/>
  <c r="AJ328" i="25"/>
  <c r="AK328" i="25"/>
  <c r="AL328" i="25"/>
  <c r="AM328" i="25"/>
  <c r="AN328" i="25"/>
  <c r="AO328" i="25"/>
  <c r="AP328" i="25"/>
  <c r="AQ328" i="25"/>
  <c r="AR328" i="25"/>
  <c r="AS328" i="25"/>
  <c r="AT328" i="25"/>
  <c r="AU328" i="25"/>
  <c r="AV328" i="25"/>
  <c r="AW328" i="25"/>
  <c r="AX328" i="25"/>
  <c r="AY328" i="25"/>
  <c r="AZ328" i="25"/>
  <c r="BA328" i="25"/>
  <c r="BB328" i="25"/>
  <c r="BC328" i="25"/>
  <c r="BD328" i="25"/>
  <c r="BE328" i="25"/>
  <c r="AI329" i="25"/>
  <c r="AJ329" i="25"/>
  <c r="AK329" i="25"/>
  <c r="AL329" i="25"/>
  <c r="AM329" i="25"/>
  <c r="AN329" i="25"/>
  <c r="AO329" i="25"/>
  <c r="AP329" i="25"/>
  <c r="AQ329" i="25"/>
  <c r="AR329" i="25"/>
  <c r="AS329" i="25"/>
  <c r="AT329" i="25"/>
  <c r="AU329" i="25"/>
  <c r="AV329" i="25"/>
  <c r="AW329" i="25"/>
  <c r="AX329" i="25"/>
  <c r="AY329" i="25"/>
  <c r="AZ329" i="25"/>
  <c r="BA329" i="25"/>
  <c r="BB329" i="25"/>
  <c r="BC329" i="25"/>
  <c r="BD329" i="25"/>
  <c r="BE329" i="25"/>
  <c r="AI330" i="25"/>
  <c r="AJ330" i="25"/>
  <c r="AK330" i="25"/>
  <c r="AL330" i="25"/>
  <c r="AM330" i="25"/>
  <c r="AN330" i="25"/>
  <c r="AO330" i="25"/>
  <c r="AP330" i="25"/>
  <c r="AQ330" i="25"/>
  <c r="AR330" i="25"/>
  <c r="AS330" i="25"/>
  <c r="AT330" i="25"/>
  <c r="AU330" i="25"/>
  <c r="AV330" i="25"/>
  <c r="AW330" i="25"/>
  <c r="AX330" i="25"/>
  <c r="AY330" i="25"/>
  <c r="AZ330" i="25"/>
  <c r="BA330" i="25"/>
  <c r="BB330" i="25"/>
  <c r="BC330" i="25"/>
  <c r="BD330" i="25"/>
  <c r="BE330" i="25"/>
  <c r="AI331" i="25"/>
  <c r="AJ331" i="25"/>
  <c r="AK331" i="25"/>
  <c r="AL331" i="25"/>
  <c r="AM331" i="25"/>
  <c r="AN331" i="25"/>
  <c r="AO331" i="25"/>
  <c r="AP331" i="25"/>
  <c r="AQ331" i="25"/>
  <c r="AR331" i="25"/>
  <c r="AS331" i="25"/>
  <c r="AT331" i="25"/>
  <c r="AU331" i="25"/>
  <c r="AV331" i="25"/>
  <c r="AW331" i="25"/>
  <c r="AX331" i="25"/>
  <c r="AY331" i="25"/>
  <c r="AZ331" i="25"/>
  <c r="BA331" i="25"/>
  <c r="BB331" i="25"/>
  <c r="BC331" i="25"/>
  <c r="BD331" i="25"/>
  <c r="BE331" i="25"/>
  <c r="AI332" i="25"/>
  <c r="AJ332" i="25"/>
  <c r="AK332" i="25"/>
  <c r="AL332" i="25"/>
  <c r="AM332" i="25"/>
  <c r="AN332" i="25"/>
  <c r="AO332" i="25"/>
  <c r="AP332" i="25"/>
  <c r="AQ332" i="25"/>
  <c r="AR332" i="25"/>
  <c r="AS332" i="25"/>
  <c r="AT332" i="25"/>
  <c r="AU332" i="25"/>
  <c r="AV332" i="25"/>
  <c r="AW332" i="25"/>
  <c r="AX332" i="25"/>
  <c r="AY332" i="25"/>
  <c r="AZ332" i="25"/>
  <c r="BA332" i="25"/>
  <c r="BB332" i="25"/>
  <c r="BC332" i="25"/>
  <c r="BD332" i="25"/>
  <c r="BE332" i="25"/>
  <c r="AI333" i="25"/>
  <c r="AJ333" i="25"/>
  <c r="AK333" i="25"/>
  <c r="AL333" i="25"/>
  <c r="AM333" i="25"/>
  <c r="AN333" i="25"/>
  <c r="AO333" i="25"/>
  <c r="AP333" i="25"/>
  <c r="AQ333" i="25"/>
  <c r="AR333" i="25"/>
  <c r="AS333" i="25"/>
  <c r="AT333" i="25"/>
  <c r="AU333" i="25"/>
  <c r="AV333" i="25"/>
  <c r="AW333" i="25"/>
  <c r="AX333" i="25"/>
  <c r="AY333" i="25"/>
  <c r="AZ333" i="25"/>
  <c r="BA333" i="25"/>
  <c r="BB333" i="25"/>
  <c r="BC333" i="25"/>
  <c r="BD333" i="25"/>
  <c r="BE333" i="25"/>
  <c r="AI334" i="25"/>
  <c r="AJ334" i="25"/>
  <c r="AK334" i="25"/>
  <c r="AL334" i="25"/>
  <c r="AM334" i="25"/>
  <c r="AN334" i="25"/>
  <c r="AO334" i="25"/>
  <c r="AP334" i="25"/>
  <c r="AQ334" i="25"/>
  <c r="AR334" i="25"/>
  <c r="AS334" i="25"/>
  <c r="AT334" i="25"/>
  <c r="AU334" i="25"/>
  <c r="AV334" i="25"/>
  <c r="AW334" i="25"/>
  <c r="AX334" i="25"/>
  <c r="AY334" i="25"/>
  <c r="AZ334" i="25"/>
  <c r="BA334" i="25"/>
  <c r="BB334" i="25"/>
  <c r="BC334" i="25"/>
  <c r="BD334" i="25"/>
  <c r="BE334" i="25"/>
  <c r="AI335" i="25"/>
  <c r="AJ335" i="25"/>
  <c r="AK335" i="25"/>
  <c r="AL335" i="25"/>
  <c r="AM335" i="25"/>
  <c r="AN335" i="25"/>
  <c r="AO335" i="25"/>
  <c r="AP335" i="25"/>
  <c r="AQ335" i="25"/>
  <c r="AR335" i="25"/>
  <c r="AS335" i="25"/>
  <c r="AT335" i="25"/>
  <c r="AU335" i="25"/>
  <c r="AV335" i="25"/>
  <c r="AW335" i="25"/>
  <c r="AX335" i="25"/>
  <c r="AY335" i="25"/>
  <c r="AZ335" i="25"/>
  <c r="BA335" i="25"/>
  <c r="BB335" i="25"/>
  <c r="BC335" i="25"/>
  <c r="BD335" i="25"/>
  <c r="BE335" i="25"/>
  <c r="AI336" i="25"/>
  <c r="AJ336" i="25"/>
  <c r="AK336" i="25"/>
  <c r="AL336" i="25"/>
  <c r="AM336" i="25"/>
  <c r="AN336" i="25"/>
  <c r="AO336" i="25"/>
  <c r="AP336" i="25"/>
  <c r="AQ336" i="25"/>
  <c r="AR336" i="25"/>
  <c r="AS336" i="25"/>
  <c r="AT336" i="25"/>
  <c r="AU336" i="25"/>
  <c r="AV336" i="25"/>
  <c r="AW336" i="25"/>
  <c r="AX336" i="25"/>
  <c r="AY336" i="25"/>
  <c r="AZ336" i="25"/>
  <c r="BA336" i="25"/>
  <c r="BB336" i="25"/>
  <c r="BC336" i="25"/>
  <c r="BD336" i="25"/>
  <c r="BE336" i="25"/>
  <c r="AI337" i="25"/>
  <c r="AJ337" i="25"/>
  <c r="AK337" i="25"/>
  <c r="AL337" i="25"/>
  <c r="AM337" i="25"/>
  <c r="AN337" i="25"/>
  <c r="AO337" i="25"/>
  <c r="AP337" i="25"/>
  <c r="AQ337" i="25"/>
  <c r="AR337" i="25"/>
  <c r="AS337" i="25"/>
  <c r="AT337" i="25"/>
  <c r="AU337" i="25"/>
  <c r="AV337" i="25"/>
  <c r="AW337" i="25"/>
  <c r="AX337" i="25"/>
  <c r="AY337" i="25"/>
  <c r="AZ337" i="25"/>
  <c r="BA337" i="25"/>
  <c r="BB337" i="25"/>
  <c r="BC337" i="25"/>
  <c r="BD337" i="25"/>
  <c r="BE337" i="25"/>
  <c r="AI338" i="25"/>
  <c r="AJ338" i="25"/>
  <c r="AK338" i="25"/>
  <c r="AL338" i="25"/>
  <c r="AM338" i="25"/>
  <c r="AN338" i="25"/>
  <c r="AO338" i="25"/>
  <c r="AP338" i="25"/>
  <c r="AQ338" i="25"/>
  <c r="AR338" i="25"/>
  <c r="AS338" i="25"/>
  <c r="AT338" i="25"/>
  <c r="AU338" i="25"/>
  <c r="AV338" i="25"/>
  <c r="AW338" i="25"/>
  <c r="AX338" i="25"/>
  <c r="AY338" i="25"/>
  <c r="AZ338" i="25"/>
  <c r="BA338" i="25"/>
  <c r="BB338" i="25"/>
  <c r="BC338" i="25"/>
  <c r="BD338" i="25"/>
  <c r="BE338" i="25"/>
  <c r="AI339" i="25"/>
  <c r="AJ339" i="25"/>
  <c r="AK339" i="25"/>
  <c r="AL339" i="25"/>
  <c r="AM339" i="25"/>
  <c r="AN339" i="25"/>
  <c r="AO339" i="25"/>
  <c r="AP339" i="25"/>
  <c r="AQ339" i="25"/>
  <c r="AR339" i="25"/>
  <c r="AS339" i="25"/>
  <c r="AT339" i="25"/>
  <c r="AU339" i="25"/>
  <c r="AV339" i="25"/>
  <c r="AW339" i="25"/>
  <c r="AX339" i="25"/>
  <c r="AY339" i="25"/>
  <c r="AZ339" i="25"/>
  <c r="BA339" i="25"/>
  <c r="BB339" i="25"/>
  <c r="BC339" i="25"/>
  <c r="BD339" i="25"/>
  <c r="BE339" i="25"/>
  <c r="AI340" i="25"/>
  <c r="AJ340" i="25"/>
  <c r="AK340" i="25"/>
  <c r="AL340" i="25"/>
  <c r="AM340" i="25"/>
  <c r="AN340" i="25"/>
  <c r="AO340" i="25"/>
  <c r="AP340" i="25"/>
  <c r="AQ340" i="25"/>
  <c r="AR340" i="25"/>
  <c r="AS340" i="25"/>
  <c r="AT340" i="25"/>
  <c r="AU340" i="25"/>
  <c r="AV340" i="25"/>
  <c r="AW340" i="25"/>
  <c r="AX340" i="25"/>
  <c r="AY340" i="25"/>
  <c r="AZ340" i="25"/>
  <c r="BA340" i="25"/>
  <c r="BB340" i="25"/>
  <c r="BC340" i="25"/>
  <c r="BD340" i="25"/>
  <c r="BE340" i="25"/>
  <c r="AI341" i="25"/>
  <c r="AJ341" i="25"/>
  <c r="AK341" i="25"/>
  <c r="AL341" i="25"/>
  <c r="AM341" i="25"/>
  <c r="AN341" i="25"/>
  <c r="AO341" i="25"/>
  <c r="AP341" i="25"/>
  <c r="AQ341" i="25"/>
  <c r="AR341" i="25"/>
  <c r="AS341" i="25"/>
  <c r="AT341" i="25"/>
  <c r="AU341" i="25"/>
  <c r="AV341" i="25"/>
  <c r="AW341" i="25"/>
  <c r="AX341" i="25"/>
  <c r="AY341" i="25"/>
  <c r="AZ341" i="25"/>
  <c r="BA341" i="25"/>
  <c r="BB341" i="25"/>
  <c r="BC341" i="25"/>
  <c r="BD341" i="25"/>
  <c r="BE341" i="25"/>
  <c r="AI342" i="25"/>
  <c r="AJ342" i="25"/>
  <c r="AK342" i="25"/>
  <c r="AL342" i="25"/>
  <c r="AM342" i="25"/>
  <c r="AN342" i="25"/>
  <c r="AO342" i="25"/>
  <c r="AP342" i="25"/>
  <c r="AQ342" i="25"/>
  <c r="AR342" i="25"/>
  <c r="AS342" i="25"/>
  <c r="AT342" i="25"/>
  <c r="AU342" i="25"/>
  <c r="AV342" i="25"/>
  <c r="AW342" i="25"/>
  <c r="AX342" i="25"/>
  <c r="AY342" i="25"/>
  <c r="AZ342" i="25"/>
  <c r="BA342" i="25"/>
  <c r="BB342" i="25"/>
  <c r="BC342" i="25"/>
  <c r="BD342" i="25"/>
  <c r="BE342" i="25"/>
  <c r="AI343" i="25"/>
  <c r="AJ343" i="25"/>
  <c r="AK343" i="25"/>
  <c r="AL343" i="25"/>
  <c r="AM343" i="25"/>
  <c r="AN343" i="25"/>
  <c r="AO343" i="25"/>
  <c r="AP343" i="25"/>
  <c r="AQ343" i="25"/>
  <c r="AR343" i="25"/>
  <c r="AS343" i="25"/>
  <c r="AT343" i="25"/>
  <c r="AU343" i="25"/>
  <c r="AV343" i="25"/>
  <c r="AW343" i="25"/>
  <c r="AX343" i="25"/>
  <c r="AY343" i="25"/>
  <c r="AZ343" i="25"/>
  <c r="BA343" i="25"/>
  <c r="BB343" i="25"/>
  <c r="BC343" i="25"/>
  <c r="BD343" i="25"/>
  <c r="BE343" i="25"/>
  <c r="AI344" i="25"/>
  <c r="AJ344" i="25"/>
  <c r="AK344" i="25"/>
  <c r="AL344" i="25"/>
  <c r="AM344" i="25"/>
  <c r="AN344" i="25"/>
  <c r="AO344" i="25"/>
  <c r="AP344" i="25"/>
  <c r="AQ344" i="25"/>
  <c r="AR344" i="25"/>
  <c r="AS344" i="25"/>
  <c r="AT344" i="25"/>
  <c r="AU344" i="25"/>
  <c r="AV344" i="25"/>
  <c r="AW344" i="25"/>
  <c r="AX344" i="25"/>
  <c r="AY344" i="25"/>
  <c r="AZ344" i="25"/>
  <c r="BA344" i="25"/>
  <c r="BB344" i="25"/>
  <c r="BC344" i="25"/>
  <c r="BD344" i="25"/>
  <c r="BE344" i="25"/>
  <c r="AI345" i="25"/>
  <c r="AJ345" i="25"/>
  <c r="AK345" i="25"/>
  <c r="AL345" i="25"/>
  <c r="AM345" i="25"/>
  <c r="AN345" i="25"/>
  <c r="AO345" i="25"/>
  <c r="AP345" i="25"/>
  <c r="AQ345" i="25"/>
  <c r="AR345" i="25"/>
  <c r="AS345" i="25"/>
  <c r="AT345" i="25"/>
  <c r="AU345" i="25"/>
  <c r="AV345" i="25"/>
  <c r="AW345" i="25"/>
  <c r="AX345" i="25"/>
  <c r="AY345" i="25"/>
  <c r="AZ345" i="25"/>
  <c r="BA345" i="25"/>
  <c r="BB345" i="25"/>
  <c r="BC345" i="25"/>
  <c r="BD345" i="25"/>
  <c r="BE345" i="25"/>
  <c r="AI346" i="25"/>
  <c r="AJ346" i="25"/>
  <c r="AK346" i="25"/>
  <c r="AL346" i="25"/>
  <c r="AM346" i="25"/>
  <c r="AN346" i="25"/>
  <c r="AO346" i="25"/>
  <c r="AP346" i="25"/>
  <c r="AQ346" i="25"/>
  <c r="AR346" i="25"/>
  <c r="AS346" i="25"/>
  <c r="AT346" i="25"/>
  <c r="AU346" i="25"/>
  <c r="AV346" i="25"/>
  <c r="AW346" i="25"/>
  <c r="AX346" i="25"/>
  <c r="AY346" i="25"/>
  <c r="AZ346" i="25"/>
  <c r="BA346" i="25"/>
  <c r="BB346" i="25"/>
  <c r="BC346" i="25"/>
  <c r="BD346" i="25"/>
  <c r="BE346" i="25"/>
  <c r="AI347" i="25"/>
  <c r="AJ347" i="25"/>
  <c r="AK347" i="25"/>
  <c r="AL347" i="25"/>
  <c r="AM347" i="25"/>
  <c r="AN347" i="25"/>
  <c r="AO347" i="25"/>
  <c r="AP347" i="25"/>
  <c r="AQ347" i="25"/>
  <c r="AR347" i="25"/>
  <c r="AS347" i="25"/>
  <c r="AT347" i="25"/>
  <c r="AU347" i="25"/>
  <c r="AV347" i="25"/>
  <c r="AW347" i="25"/>
  <c r="AX347" i="25"/>
  <c r="AY347" i="25"/>
  <c r="AZ347" i="25"/>
  <c r="BA347" i="25"/>
  <c r="BB347" i="25"/>
  <c r="BC347" i="25"/>
  <c r="BD347" i="25"/>
  <c r="BE347" i="25"/>
  <c r="AI348" i="25"/>
  <c r="AJ348" i="25"/>
  <c r="AK348" i="25"/>
  <c r="AL348" i="25"/>
  <c r="AM348" i="25"/>
  <c r="AN348" i="25"/>
  <c r="AO348" i="25"/>
  <c r="AP348" i="25"/>
  <c r="AQ348" i="25"/>
  <c r="AR348" i="25"/>
  <c r="AS348" i="25"/>
  <c r="AT348" i="25"/>
  <c r="AU348" i="25"/>
  <c r="AV348" i="25"/>
  <c r="AW348" i="25"/>
  <c r="AX348" i="25"/>
  <c r="AY348" i="25"/>
  <c r="AZ348" i="25"/>
  <c r="BA348" i="25"/>
  <c r="BB348" i="25"/>
  <c r="BC348" i="25"/>
  <c r="BD348" i="25"/>
  <c r="BE348" i="25"/>
  <c r="AI349" i="25"/>
  <c r="AJ349" i="25"/>
  <c r="AK349" i="25"/>
  <c r="AL349" i="25"/>
  <c r="AM349" i="25"/>
  <c r="AN349" i="25"/>
  <c r="AO349" i="25"/>
  <c r="AP349" i="25"/>
  <c r="AQ349" i="25"/>
  <c r="AR349" i="25"/>
  <c r="AS349" i="25"/>
  <c r="AT349" i="25"/>
  <c r="AU349" i="25"/>
  <c r="AV349" i="25"/>
  <c r="AW349" i="25"/>
  <c r="AX349" i="25"/>
  <c r="AY349" i="25"/>
  <c r="AZ349" i="25"/>
  <c r="BA349" i="25"/>
  <c r="BB349" i="25"/>
  <c r="BC349" i="25"/>
  <c r="BD349" i="25"/>
  <c r="BE349" i="25"/>
  <c r="AI350" i="25"/>
  <c r="AJ350" i="25"/>
  <c r="AK350" i="25"/>
  <c r="AL350" i="25"/>
  <c r="AM350" i="25"/>
  <c r="AN350" i="25"/>
  <c r="AO350" i="25"/>
  <c r="AP350" i="25"/>
  <c r="AQ350" i="25"/>
  <c r="AR350" i="25"/>
  <c r="AS350" i="25"/>
  <c r="AT350" i="25"/>
  <c r="AU350" i="25"/>
  <c r="AV350" i="25"/>
  <c r="AW350" i="25"/>
  <c r="AX350" i="25"/>
  <c r="AY350" i="25"/>
  <c r="AZ350" i="25"/>
  <c r="BA350" i="25"/>
  <c r="BB350" i="25"/>
  <c r="BC350" i="25"/>
  <c r="BD350" i="25"/>
  <c r="BE350" i="25"/>
  <c r="AI351" i="25"/>
  <c r="AJ351" i="25"/>
  <c r="AK351" i="25"/>
  <c r="AL351" i="25"/>
  <c r="AM351" i="25"/>
  <c r="AN351" i="25"/>
  <c r="AO351" i="25"/>
  <c r="AP351" i="25"/>
  <c r="AQ351" i="25"/>
  <c r="AR351" i="25"/>
  <c r="AS351" i="25"/>
  <c r="AT351" i="25"/>
  <c r="AU351" i="25"/>
  <c r="AV351" i="25"/>
  <c r="AW351" i="25"/>
  <c r="AX351" i="25"/>
  <c r="AY351" i="25"/>
  <c r="AZ351" i="25"/>
  <c r="BA351" i="25"/>
  <c r="BB351" i="25"/>
  <c r="BC351" i="25"/>
  <c r="BD351" i="25"/>
  <c r="BE351" i="25"/>
  <c r="AI352" i="25"/>
  <c r="AJ352" i="25"/>
  <c r="AK352" i="25"/>
  <c r="AL352" i="25"/>
  <c r="AM352" i="25"/>
  <c r="AN352" i="25"/>
  <c r="AO352" i="25"/>
  <c r="AP352" i="25"/>
  <c r="AQ352" i="25"/>
  <c r="AR352" i="25"/>
  <c r="AS352" i="25"/>
  <c r="AT352" i="25"/>
  <c r="AU352" i="25"/>
  <c r="AV352" i="25"/>
  <c r="AW352" i="25"/>
  <c r="AX352" i="25"/>
  <c r="AY352" i="25"/>
  <c r="AZ352" i="25"/>
  <c r="BA352" i="25"/>
  <c r="BB352" i="25"/>
  <c r="BC352" i="25"/>
  <c r="BD352" i="25"/>
  <c r="BE352" i="25"/>
  <c r="AI353" i="25"/>
  <c r="AJ353" i="25"/>
  <c r="AK353" i="25"/>
  <c r="AL353" i="25"/>
  <c r="AM353" i="25"/>
  <c r="AN353" i="25"/>
  <c r="AO353" i="25"/>
  <c r="AP353" i="25"/>
  <c r="AQ353" i="25"/>
  <c r="AR353" i="25"/>
  <c r="AS353" i="25"/>
  <c r="AT353" i="25"/>
  <c r="AU353" i="25"/>
  <c r="AV353" i="25"/>
  <c r="AW353" i="25"/>
  <c r="AX353" i="25"/>
  <c r="AY353" i="25"/>
  <c r="AZ353" i="25"/>
  <c r="BA353" i="25"/>
  <c r="BB353" i="25"/>
  <c r="BC353" i="25"/>
  <c r="BD353" i="25"/>
  <c r="BE353" i="25"/>
  <c r="AI354" i="25"/>
  <c r="AJ354" i="25"/>
  <c r="AK354" i="25"/>
  <c r="AL354" i="25"/>
  <c r="AM354" i="25"/>
  <c r="AN354" i="25"/>
  <c r="AO354" i="25"/>
  <c r="AP354" i="25"/>
  <c r="AQ354" i="25"/>
  <c r="AR354" i="25"/>
  <c r="AS354" i="25"/>
  <c r="AT354" i="25"/>
  <c r="AU354" i="25"/>
  <c r="AV354" i="25"/>
  <c r="AW354" i="25"/>
  <c r="AX354" i="25"/>
  <c r="AY354" i="25"/>
  <c r="AZ354" i="25"/>
  <c r="BA354" i="25"/>
  <c r="BB354" i="25"/>
  <c r="BC354" i="25"/>
  <c r="BD354" i="25"/>
  <c r="BE354" i="25"/>
  <c r="AI355" i="25"/>
  <c r="AJ355" i="25"/>
  <c r="AK355" i="25"/>
  <c r="AL355" i="25"/>
  <c r="AM355" i="25"/>
  <c r="AN355" i="25"/>
  <c r="AO355" i="25"/>
  <c r="AP355" i="25"/>
  <c r="AQ355" i="25"/>
  <c r="AR355" i="25"/>
  <c r="AS355" i="25"/>
  <c r="AT355" i="25"/>
  <c r="AU355" i="25"/>
  <c r="AV355" i="25"/>
  <c r="AW355" i="25"/>
  <c r="AX355" i="25"/>
  <c r="AY355" i="25"/>
  <c r="AZ355" i="25"/>
  <c r="BA355" i="25"/>
  <c r="BB355" i="25"/>
  <c r="BC355" i="25"/>
  <c r="BD355" i="25"/>
  <c r="BE355" i="25"/>
  <c r="AI356" i="25"/>
  <c r="AJ356" i="25"/>
  <c r="AK356" i="25"/>
  <c r="AL356" i="25"/>
  <c r="AM356" i="25"/>
  <c r="AN356" i="25"/>
  <c r="AO356" i="25"/>
  <c r="AP356" i="25"/>
  <c r="AQ356" i="25"/>
  <c r="AR356" i="25"/>
  <c r="AS356" i="25"/>
  <c r="AT356" i="25"/>
  <c r="AU356" i="25"/>
  <c r="AV356" i="25"/>
  <c r="AW356" i="25"/>
  <c r="AX356" i="25"/>
  <c r="AY356" i="25"/>
  <c r="AZ356" i="25"/>
  <c r="BA356" i="25"/>
  <c r="BB356" i="25"/>
  <c r="BC356" i="25"/>
  <c r="BD356" i="25"/>
  <c r="BE356" i="25"/>
  <c r="AI357" i="25"/>
  <c r="AJ357" i="25"/>
  <c r="AK357" i="25"/>
  <c r="AL357" i="25"/>
  <c r="AM357" i="25"/>
  <c r="AN357" i="25"/>
  <c r="AO357" i="25"/>
  <c r="AP357" i="25"/>
  <c r="AQ357" i="25"/>
  <c r="AR357" i="25"/>
  <c r="AS357" i="25"/>
  <c r="AT357" i="25"/>
  <c r="AU357" i="25"/>
  <c r="AV357" i="25"/>
  <c r="AW357" i="25"/>
  <c r="AX357" i="25"/>
  <c r="AY357" i="25"/>
  <c r="AZ357" i="25"/>
  <c r="BA357" i="25"/>
  <c r="BB357" i="25"/>
  <c r="BC357" i="25"/>
  <c r="BD357" i="25"/>
  <c r="BE357" i="25"/>
  <c r="AI358" i="25"/>
  <c r="AJ358" i="25"/>
  <c r="AK358" i="25"/>
  <c r="AL358" i="25"/>
  <c r="AM358" i="25"/>
  <c r="AN358" i="25"/>
  <c r="AO358" i="25"/>
  <c r="AP358" i="25"/>
  <c r="AQ358" i="25"/>
  <c r="AR358" i="25"/>
  <c r="AS358" i="25"/>
  <c r="AT358" i="25"/>
  <c r="AU358" i="25"/>
  <c r="AV358" i="25"/>
  <c r="AW358" i="25"/>
  <c r="AX358" i="25"/>
  <c r="AY358" i="25"/>
  <c r="AZ358" i="25"/>
  <c r="BA358" i="25"/>
  <c r="BB358" i="25"/>
  <c r="BC358" i="25"/>
  <c r="BD358" i="25"/>
  <c r="BE358" i="25"/>
  <c r="AI359" i="25"/>
  <c r="AJ359" i="25"/>
  <c r="AK359" i="25"/>
  <c r="AL359" i="25"/>
  <c r="AM359" i="25"/>
  <c r="AN359" i="25"/>
  <c r="AO359" i="25"/>
  <c r="AP359" i="25"/>
  <c r="AQ359" i="25"/>
  <c r="AR359" i="25"/>
  <c r="AS359" i="25"/>
  <c r="AT359" i="25"/>
  <c r="AU359" i="25"/>
  <c r="AV359" i="25"/>
  <c r="AW359" i="25"/>
  <c r="AX359" i="25"/>
  <c r="AY359" i="25"/>
  <c r="AZ359" i="25"/>
  <c r="BA359" i="25"/>
  <c r="BB359" i="25"/>
  <c r="BC359" i="25"/>
  <c r="BD359" i="25"/>
  <c r="BE359" i="25"/>
  <c r="AI360" i="25"/>
  <c r="AJ360" i="25"/>
  <c r="AK360" i="25"/>
  <c r="AL360" i="25"/>
  <c r="AM360" i="25"/>
  <c r="AN360" i="25"/>
  <c r="AO360" i="25"/>
  <c r="AP360" i="25"/>
  <c r="AQ360" i="25"/>
  <c r="AR360" i="25"/>
  <c r="AS360" i="25"/>
  <c r="AT360" i="25"/>
  <c r="AU360" i="25"/>
  <c r="AV360" i="25"/>
  <c r="AW360" i="25"/>
  <c r="AX360" i="25"/>
  <c r="AY360" i="25"/>
  <c r="AZ360" i="25"/>
  <c r="BA360" i="25"/>
  <c r="BB360" i="25"/>
  <c r="BC360" i="25"/>
  <c r="BD360" i="25"/>
  <c r="BE360" i="25"/>
  <c r="AI361" i="25"/>
  <c r="AJ361" i="25"/>
  <c r="AK361" i="25"/>
  <c r="AL361" i="25"/>
  <c r="AM361" i="25"/>
  <c r="AN361" i="25"/>
  <c r="AO361" i="25"/>
  <c r="AP361" i="25"/>
  <c r="AQ361" i="25"/>
  <c r="AR361" i="25"/>
  <c r="AS361" i="25"/>
  <c r="AT361" i="25"/>
  <c r="AU361" i="25"/>
  <c r="AV361" i="25"/>
  <c r="AW361" i="25"/>
  <c r="AX361" i="25"/>
  <c r="AY361" i="25"/>
  <c r="AZ361" i="25"/>
  <c r="BA361" i="25"/>
  <c r="BB361" i="25"/>
  <c r="BC361" i="25"/>
  <c r="BD361" i="25"/>
  <c r="BE361" i="25"/>
  <c r="AI362" i="25"/>
  <c r="AJ362" i="25"/>
  <c r="AK362" i="25"/>
  <c r="AL362" i="25"/>
  <c r="AM362" i="25"/>
  <c r="AN362" i="25"/>
  <c r="AO362" i="25"/>
  <c r="AP362" i="25"/>
  <c r="AQ362" i="25"/>
  <c r="AR362" i="25"/>
  <c r="AS362" i="25"/>
  <c r="AT362" i="25"/>
  <c r="AU362" i="25"/>
  <c r="AV362" i="25"/>
  <c r="AW362" i="25"/>
  <c r="AX362" i="25"/>
  <c r="AY362" i="25"/>
  <c r="AZ362" i="25"/>
  <c r="BA362" i="25"/>
  <c r="BB362" i="25"/>
  <c r="BC362" i="25"/>
  <c r="BD362" i="25"/>
  <c r="BE362" i="25"/>
  <c r="AI363" i="25"/>
  <c r="AJ363" i="25"/>
  <c r="AK363" i="25"/>
  <c r="AL363" i="25"/>
  <c r="AM363" i="25"/>
  <c r="AN363" i="25"/>
  <c r="AO363" i="25"/>
  <c r="AP363" i="25"/>
  <c r="AQ363" i="25"/>
  <c r="AR363" i="25"/>
  <c r="AS363" i="25"/>
  <c r="AT363" i="25"/>
  <c r="AU363" i="25"/>
  <c r="AV363" i="25"/>
  <c r="AW363" i="25"/>
  <c r="AX363" i="25"/>
  <c r="AY363" i="25"/>
  <c r="AZ363" i="25"/>
  <c r="BA363" i="25"/>
  <c r="BB363" i="25"/>
  <c r="BC363" i="25"/>
  <c r="BD363" i="25"/>
  <c r="BE363" i="25"/>
  <c r="AI364" i="25"/>
  <c r="AJ364" i="25"/>
  <c r="AK364" i="25"/>
  <c r="AL364" i="25"/>
  <c r="AM364" i="25"/>
  <c r="AN364" i="25"/>
  <c r="AO364" i="25"/>
  <c r="AP364" i="25"/>
  <c r="AQ364" i="25"/>
  <c r="AR364" i="25"/>
  <c r="AS364" i="25"/>
  <c r="AT364" i="25"/>
  <c r="AU364" i="25"/>
  <c r="AV364" i="25"/>
  <c r="AW364" i="25"/>
  <c r="AX364" i="25"/>
  <c r="AY364" i="25"/>
  <c r="AZ364" i="25"/>
  <c r="BA364" i="25"/>
  <c r="BB364" i="25"/>
  <c r="BC364" i="25"/>
  <c r="BD364" i="25"/>
  <c r="BE364" i="25"/>
  <c r="AI365" i="25"/>
  <c r="AJ365" i="25"/>
  <c r="AK365" i="25"/>
  <c r="AL365" i="25"/>
  <c r="AM365" i="25"/>
  <c r="AN365" i="25"/>
  <c r="AO365" i="25"/>
  <c r="AP365" i="25"/>
  <c r="AQ365" i="25"/>
  <c r="AR365" i="25"/>
  <c r="AS365" i="25"/>
  <c r="AT365" i="25"/>
  <c r="AU365" i="25"/>
  <c r="AV365" i="25"/>
  <c r="AW365" i="25"/>
  <c r="AX365" i="25"/>
  <c r="AY365" i="25"/>
  <c r="AZ365" i="25"/>
  <c r="BA365" i="25"/>
  <c r="BB365" i="25"/>
  <c r="BC365" i="25"/>
  <c r="BD365" i="25"/>
  <c r="BE365" i="25"/>
  <c r="AI366" i="25"/>
  <c r="AJ366" i="25"/>
  <c r="AK366" i="25"/>
  <c r="AL366" i="25"/>
  <c r="AM366" i="25"/>
  <c r="AN366" i="25"/>
  <c r="AO366" i="25"/>
  <c r="AP366" i="25"/>
  <c r="AQ366" i="25"/>
  <c r="AR366" i="25"/>
  <c r="AS366" i="25"/>
  <c r="AT366" i="25"/>
  <c r="AU366" i="25"/>
  <c r="AV366" i="25"/>
  <c r="AW366" i="25"/>
  <c r="AX366" i="25"/>
  <c r="AY366" i="25"/>
  <c r="AZ366" i="25"/>
  <c r="BA366" i="25"/>
  <c r="BB366" i="25"/>
  <c r="BC366" i="25"/>
  <c r="BD366" i="25"/>
  <c r="BE366" i="25"/>
  <c r="AI367" i="25"/>
  <c r="AJ367" i="25"/>
  <c r="AK367" i="25"/>
  <c r="AL367" i="25"/>
  <c r="AM367" i="25"/>
  <c r="AN367" i="25"/>
  <c r="AO367" i="25"/>
  <c r="AP367" i="25"/>
  <c r="AQ367" i="25"/>
  <c r="AR367" i="25"/>
  <c r="AS367" i="25"/>
  <c r="AT367" i="25"/>
  <c r="AU367" i="25"/>
  <c r="AV367" i="25"/>
  <c r="AW367" i="25"/>
  <c r="AX367" i="25"/>
  <c r="AY367" i="25"/>
  <c r="AZ367" i="25"/>
  <c r="BA367" i="25"/>
  <c r="BB367" i="25"/>
  <c r="BC367" i="25"/>
  <c r="BD367" i="25"/>
  <c r="BE367" i="25"/>
  <c r="AI368" i="25"/>
  <c r="AJ368" i="25"/>
  <c r="AK368" i="25"/>
  <c r="AL368" i="25"/>
  <c r="AM368" i="25"/>
  <c r="AN368" i="25"/>
  <c r="AO368" i="25"/>
  <c r="AP368" i="25"/>
  <c r="AQ368" i="25"/>
  <c r="AR368" i="25"/>
  <c r="AS368" i="25"/>
  <c r="AT368" i="25"/>
  <c r="AU368" i="25"/>
  <c r="AV368" i="25"/>
  <c r="AW368" i="25"/>
  <c r="AX368" i="25"/>
  <c r="AY368" i="25"/>
  <c r="AZ368" i="25"/>
  <c r="BA368" i="25"/>
  <c r="BB368" i="25"/>
  <c r="BC368" i="25"/>
  <c r="BD368" i="25"/>
  <c r="BE368" i="25"/>
  <c r="AI369" i="25"/>
  <c r="AJ369" i="25"/>
  <c r="AK369" i="25"/>
  <c r="AL369" i="25"/>
  <c r="AM369" i="25"/>
  <c r="AN369" i="25"/>
  <c r="AO369" i="25"/>
  <c r="AP369" i="25"/>
  <c r="AQ369" i="25"/>
  <c r="AR369" i="25"/>
  <c r="AS369" i="25"/>
  <c r="AT369" i="25"/>
  <c r="AU369" i="25"/>
  <c r="AV369" i="25"/>
  <c r="AW369" i="25"/>
  <c r="AX369" i="25"/>
  <c r="AY369" i="25"/>
  <c r="AZ369" i="25"/>
  <c r="BA369" i="25"/>
  <c r="BB369" i="25"/>
  <c r="BC369" i="25"/>
  <c r="BD369" i="25"/>
  <c r="BE369" i="25"/>
  <c r="AI370" i="25"/>
  <c r="AJ370" i="25"/>
  <c r="AK370" i="25"/>
  <c r="AL370" i="25"/>
  <c r="AM370" i="25"/>
  <c r="AN370" i="25"/>
  <c r="AO370" i="25"/>
  <c r="AP370" i="25"/>
  <c r="AQ370" i="25"/>
  <c r="AR370" i="25"/>
  <c r="AS370" i="25"/>
  <c r="AT370" i="25"/>
  <c r="AU370" i="25"/>
  <c r="AV370" i="25"/>
  <c r="AW370" i="25"/>
  <c r="AX370" i="25"/>
  <c r="AY370" i="25"/>
  <c r="AZ370" i="25"/>
  <c r="BA370" i="25"/>
  <c r="BB370" i="25"/>
  <c r="BC370" i="25"/>
  <c r="BD370" i="25"/>
  <c r="BE370" i="25"/>
  <c r="AI371" i="25"/>
  <c r="AJ371" i="25"/>
  <c r="AK371" i="25"/>
  <c r="AL371" i="25"/>
  <c r="AM371" i="25"/>
  <c r="AN371" i="25"/>
  <c r="AO371" i="25"/>
  <c r="AP371" i="25"/>
  <c r="AQ371" i="25"/>
  <c r="AR371" i="25"/>
  <c r="AS371" i="25"/>
  <c r="AT371" i="25"/>
  <c r="AU371" i="25"/>
  <c r="AV371" i="25"/>
  <c r="AW371" i="25"/>
  <c r="AX371" i="25"/>
  <c r="AY371" i="25"/>
  <c r="AZ371" i="25"/>
  <c r="BA371" i="25"/>
  <c r="BB371" i="25"/>
  <c r="BC371" i="25"/>
  <c r="BD371" i="25"/>
  <c r="BE371" i="25"/>
  <c r="AI372" i="25"/>
  <c r="AJ372" i="25"/>
  <c r="AK372" i="25"/>
  <c r="AL372" i="25"/>
  <c r="AM372" i="25"/>
  <c r="AN372" i="25"/>
  <c r="AO372" i="25"/>
  <c r="AP372" i="25"/>
  <c r="AQ372" i="25"/>
  <c r="AR372" i="25"/>
  <c r="AS372" i="25"/>
  <c r="AT372" i="25"/>
  <c r="AU372" i="25"/>
  <c r="AV372" i="25"/>
  <c r="AW372" i="25"/>
  <c r="AX372" i="25"/>
  <c r="AY372" i="25"/>
  <c r="AZ372" i="25"/>
  <c r="BA372" i="25"/>
  <c r="BB372" i="25"/>
  <c r="BC372" i="25"/>
  <c r="BD372" i="25"/>
  <c r="BE372" i="25"/>
  <c r="AI373" i="25"/>
  <c r="AJ373" i="25"/>
  <c r="AK373" i="25"/>
  <c r="AL373" i="25"/>
  <c r="AM373" i="25"/>
  <c r="AN373" i="25"/>
  <c r="AO373" i="25"/>
  <c r="AP373" i="25"/>
  <c r="AQ373" i="25"/>
  <c r="AR373" i="25"/>
  <c r="AS373" i="25"/>
  <c r="AT373" i="25"/>
  <c r="AU373" i="25"/>
  <c r="AV373" i="25"/>
  <c r="AW373" i="25"/>
  <c r="AX373" i="25"/>
  <c r="AY373" i="25"/>
  <c r="AZ373" i="25"/>
  <c r="BA373" i="25"/>
  <c r="BB373" i="25"/>
  <c r="BC373" i="25"/>
  <c r="BD373" i="25"/>
  <c r="BE373" i="25"/>
  <c r="AI374" i="25"/>
  <c r="AJ374" i="25"/>
  <c r="AK374" i="25"/>
  <c r="AL374" i="25"/>
  <c r="AM374" i="25"/>
  <c r="AN374" i="25"/>
  <c r="AO374" i="25"/>
  <c r="AP374" i="25"/>
  <c r="AQ374" i="25"/>
  <c r="AR374" i="25"/>
  <c r="AS374" i="25"/>
  <c r="AT374" i="25"/>
  <c r="AU374" i="25"/>
  <c r="AV374" i="25"/>
  <c r="AW374" i="25"/>
  <c r="AX374" i="25"/>
  <c r="AY374" i="25"/>
  <c r="AZ374" i="25"/>
  <c r="BA374" i="25"/>
  <c r="BB374" i="25"/>
  <c r="BC374" i="25"/>
  <c r="BD374" i="25"/>
  <c r="BE374" i="25"/>
  <c r="AH326" i="25"/>
  <c r="BF326" i="25" s="1"/>
  <c r="AH327" i="25"/>
  <c r="BF327" i="25" s="1"/>
  <c r="AH328" i="25"/>
  <c r="BF328" i="25" s="1"/>
  <c r="AH329" i="25"/>
  <c r="BF329" i="25" s="1"/>
  <c r="AH330" i="25"/>
  <c r="BF330" i="25" s="1"/>
  <c r="AH331" i="25"/>
  <c r="BF331" i="25" s="1"/>
  <c r="AH332" i="25"/>
  <c r="BF332" i="25" s="1"/>
  <c r="AH333" i="25"/>
  <c r="BF333" i="25" s="1"/>
  <c r="AH334" i="25"/>
  <c r="BF334" i="25" s="1"/>
  <c r="AH335" i="25"/>
  <c r="AH336" i="25"/>
  <c r="AH337" i="25"/>
  <c r="AH338" i="25"/>
  <c r="AH339" i="25"/>
  <c r="AH340" i="25"/>
  <c r="BF340" i="25" s="1"/>
  <c r="AH341" i="25"/>
  <c r="BF341" i="25" s="1"/>
  <c r="AH342" i="25"/>
  <c r="AH343" i="25"/>
  <c r="AH344" i="25"/>
  <c r="AH345" i="25"/>
  <c r="AH346" i="25"/>
  <c r="AH347" i="25"/>
  <c r="AH348" i="25"/>
  <c r="BF348" i="25" s="1"/>
  <c r="AH349" i="25"/>
  <c r="BF349" i="25" s="1"/>
  <c r="AH350" i="25"/>
  <c r="AH351" i="25"/>
  <c r="AH352" i="25"/>
  <c r="AH353" i="25"/>
  <c r="AH354" i="25"/>
  <c r="AH355" i="25"/>
  <c r="AH356" i="25"/>
  <c r="BF356" i="25" s="1"/>
  <c r="AH357" i="25"/>
  <c r="BF357" i="25" s="1"/>
  <c r="AH358" i="25"/>
  <c r="AH359" i="25"/>
  <c r="AH360" i="25"/>
  <c r="AH361" i="25"/>
  <c r="AH362" i="25"/>
  <c r="AH363" i="25"/>
  <c r="AH364" i="25"/>
  <c r="BF364" i="25" s="1"/>
  <c r="AH365" i="25"/>
  <c r="BF365" i="25" s="1"/>
  <c r="AH366" i="25"/>
  <c r="AH367" i="25"/>
  <c r="AH368" i="25"/>
  <c r="AH369" i="25"/>
  <c r="AH370" i="25"/>
  <c r="AH371" i="25"/>
  <c r="AH372" i="25"/>
  <c r="BF372" i="25" s="1"/>
  <c r="AH373" i="25"/>
  <c r="BF373" i="25" s="1"/>
  <c r="AH374" i="25"/>
  <c r="AH325" i="25"/>
  <c r="BF325" i="25" s="1"/>
  <c r="Y325" i="25"/>
  <c r="Z325" i="25"/>
  <c r="AA325" i="25"/>
  <c r="AB325" i="25"/>
  <c r="Y326" i="25"/>
  <c r="Z326" i="25"/>
  <c r="AA326" i="25"/>
  <c r="AB326" i="25"/>
  <c r="Y327" i="25"/>
  <c r="Z327" i="25"/>
  <c r="AA327" i="25"/>
  <c r="AB327" i="25"/>
  <c r="Y328" i="25"/>
  <c r="Z328" i="25"/>
  <c r="AA328" i="25"/>
  <c r="AB328" i="25"/>
  <c r="Y329" i="25"/>
  <c r="Z329" i="25"/>
  <c r="AA329" i="25"/>
  <c r="AB329" i="25"/>
  <c r="Y330" i="25"/>
  <c r="Z330" i="25"/>
  <c r="AA330" i="25"/>
  <c r="AB330" i="25"/>
  <c r="Y331" i="25"/>
  <c r="Z331" i="25"/>
  <c r="AA331" i="25"/>
  <c r="AB331" i="25"/>
  <c r="Y332" i="25"/>
  <c r="Z332" i="25"/>
  <c r="AA332" i="25"/>
  <c r="AB332" i="25"/>
  <c r="Y333" i="25"/>
  <c r="Z333" i="25"/>
  <c r="AA333" i="25"/>
  <c r="AB333" i="25"/>
  <c r="Y334" i="25"/>
  <c r="Z334" i="25"/>
  <c r="AA334" i="25"/>
  <c r="AB334" i="25"/>
  <c r="Y335" i="25"/>
  <c r="Z335" i="25"/>
  <c r="AA335" i="25"/>
  <c r="AB335" i="25"/>
  <c r="Y336" i="25"/>
  <c r="Z336" i="25"/>
  <c r="AA336" i="25"/>
  <c r="AB336" i="25"/>
  <c r="Y337" i="25"/>
  <c r="Z337" i="25"/>
  <c r="AA337" i="25"/>
  <c r="AB337" i="25"/>
  <c r="Y338" i="25"/>
  <c r="Z338" i="25"/>
  <c r="AA338" i="25"/>
  <c r="AB338" i="25"/>
  <c r="Y339" i="25"/>
  <c r="Z339" i="25"/>
  <c r="AA339" i="25"/>
  <c r="AB339" i="25"/>
  <c r="Y340" i="25"/>
  <c r="Z340" i="25"/>
  <c r="AA340" i="25"/>
  <c r="AB340" i="25"/>
  <c r="Y341" i="25"/>
  <c r="Z341" i="25"/>
  <c r="AA341" i="25"/>
  <c r="AB341" i="25"/>
  <c r="Y342" i="25"/>
  <c r="Z342" i="25"/>
  <c r="AA342" i="25"/>
  <c r="AB342" i="25"/>
  <c r="Y343" i="25"/>
  <c r="Z343" i="25"/>
  <c r="AA343" i="25"/>
  <c r="AB343" i="25"/>
  <c r="Y344" i="25"/>
  <c r="Z344" i="25"/>
  <c r="AA344" i="25"/>
  <c r="AB344" i="25"/>
  <c r="Y345" i="25"/>
  <c r="Z345" i="25"/>
  <c r="AA345" i="25"/>
  <c r="AB345" i="25"/>
  <c r="Y346" i="25"/>
  <c r="Z346" i="25"/>
  <c r="AA346" i="25"/>
  <c r="AB346" i="25"/>
  <c r="Y347" i="25"/>
  <c r="Z347" i="25"/>
  <c r="AA347" i="25"/>
  <c r="AB347" i="25"/>
  <c r="Y348" i="25"/>
  <c r="Z348" i="25"/>
  <c r="AA348" i="25"/>
  <c r="AB348" i="25"/>
  <c r="Y349" i="25"/>
  <c r="Z349" i="25"/>
  <c r="AA349" i="25"/>
  <c r="AB349" i="25"/>
  <c r="Y350" i="25"/>
  <c r="Z350" i="25"/>
  <c r="AA350" i="25"/>
  <c r="AB350" i="25"/>
  <c r="Y351" i="25"/>
  <c r="Z351" i="25"/>
  <c r="AA351" i="25"/>
  <c r="AB351" i="25"/>
  <c r="Y352" i="25"/>
  <c r="Z352" i="25"/>
  <c r="AA352" i="25"/>
  <c r="AB352" i="25"/>
  <c r="Y353" i="25"/>
  <c r="Z353" i="25"/>
  <c r="AA353" i="25"/>
  <c r="AB353" i="25"/>
  <c r="Y354" i="25"/>
  <c r="Z354" i="25"/>
  <c r="AA354" i="25"/>
  <c r="AB354" i="25"/>
  <c r="Y355" i="25"/>
  <c r="Z355" i="25"/>
  <c r="AA355" i="25"/>
  <c r="AB355" i="25"/>
  <c r="Y356" i="25"/>
  <c r="Z356" i="25"/>
  <c r="AA356" i="25"/>
  <c r="AB356" i="25"/>
  <c r="Y357" i="25"/>
  <c r="Z357" i="25"/>
  <c r="AA357" i="25"/>
  <c r="AB357" i="25"/>
  <c r="Y358" i="25"/>
  <c r="Z358" i="25"/>
  <c r="AA358" i="25"/>
  <c r="AB358" i="25"/>
  <c r="Y359" i="25"/>
  <c r="Z359" i="25"/>
  <c r="AA359" i="25"/>
  <c r="AB359" i="25"/>
  <c r="Y360" i="25"/>
  <c r="Z360" i="25"/>
  <c r="AA360" i="25"/>
  <c r="AB360" i="25"/>
  <c r="Y361" i="25"/>
  <c r="Z361" i="25"/>
  <c r="AA361" i="25"/>
  <c r="AB361" i="25"/>
  <c r="Y362" i="25"/>
  <c r="Z362" i="25"/>
  <c r="AA362" i="25"/>
  <c r="AB362" i="25"/>
  <c r="Y363" i="25"/>
  <c r="Z363" i="25"/>
  <c r="AA363" i="25"/>
  <c r="AB363" i="25"/>
  <c r="Y364" i="25"/>
  <c r="Z364" i="25"/>
  <c r="AA364" i="25"/>
  <c r="AB364" i="25"/>
  <c r="Y365" i="25"/>
  <c r="Z365" i="25"/>
  <c r="AA365" i="25"/>
  <c r="AB365" i="25"/>
  <c r="Y366" i="25"/>
  <c r="Z366" i="25"/>
  <c r="AA366" i="25"/>
  <c r="AB366" i="25"/>
  <c r="Y367" i="25"/>
  <c r="Z367" i="25"/>
  <c r="AA367" i="25"/>
  <c r="AB367" i="25"/>
  <c r="Y368" i="25"/>
  <c r="Z368" i="25"/>
  <c r="AA368" i="25"/>
  <c r="AB368" i="25"/>
  <c r="Y369" i="25"/>
  <c r="Z369" i="25"/>
  <c r="AA369" i="25"/>
  <c r="AB369" i="25"/>
  <c r="Y370" i="25"/>
  <c r="Z370" i="25"/>
  <c r="AA370" i="25"/>
  <c r="AB370" i="25"/>
  <c r="Y371" i="25"/>
  <c r="Z371" i="25"/>
  <c r="AA371" i="25"/>
  <c r="AB371" i="25"/>
  <c r="Y372" i="25"/>
  <c r="Z372" i="25"/>
  <c r="AA372" i="25"/>
  <c r="AB372" i="25"/>
  <c r="Y373" i="25"/>
  <c r="Z373" i="25"/>
  <c r="AA373" i="25"/>
  <c r="AB373" i="25"/>
  <c r="Y374" i="25"/>
  <c r="Z374" i="25"/>
  <c r="AA374" i="25"/>
  <c r="AB374" i="25"/>
  <c r="F325" i="25"/>
  <c r="G325" i="25"/>
  <c r="H325" i="25"/>
  <c r="I325" i="25"/>
  <c r="J325" i="25"/>
  <c r="K325" i="25"/>
  <c r="L325" i="25"/>
  <c r="M325" i="25"/>
  <c r="N325" i="25"/>
  <c r="O325" i="25"/>
  <c r="P325" i="25"/>
  <c r="Q325" i="25"/>
  <c r="R325" i="25"/>
  <c r="S325" i="25"/>
  <c r="T325" i="25"/>
  <c r="U325" i="25"/>
  <c r="V325" i="25"/>
  <c r="W325" i="25"/>
  <c r="X325" i="25"/>
  <c r="F326" i="25"/>
  <c r="G326" i="25"/>
  <c r="H326" i="25"/>
  <c r="I326" i="25"/>
  <c r="J326" i="25"/>
  <c r="K326" i="25"/>
  <c r="L326" i="25"/>
  <c r="M326" i="25"/>
  <c r="N326" i="25"/>
  <c r="O326" i="25"/>
  <c r="P326" i="25"/>
  <c r="Q326" i="25"/>
  <c r="R326" i="25"/>
  <c r="S326" i="25"/>
  <c r="T326" i="25"/>
  <c r="U326" i="25"/>
  <c r="V326" i="25"/>
  <c r="W326" i="25"/>
  <c r="X326" i="25"/>
  <c r="F327" i="25"/>
  <c r="G327" i="25"/>
  <c r="H327" i="25"/>
  <c r="I327" i="25"/>
  <c r="J327" i="25"/>
  <c r="K327" i="25"/>
  <c r="L327" i="25"/>
  <c r="M327" i="25"/>
  <c r="N327" i="25"/>
  <c r="O327" i="25"/>
  <c r="P327" i="25"/>
  <c r="Q327" i="25"/>
  <c r="R327" i="25"/>
  <c r="S327" i="25"/>
  <c r="T327" i="25"/>
  <c r="U327" i="25"/>
  <c r="V327" i="25"/>
  <c r="W327" i="25"/>
  <c r="X327" i="25"/>
  <c r="F328" i="25"/>
  <c r="G328" i="25"/>
  <c r="H328" i="25"/>
  <c r="I328" i="25"/>
  <c r="J328" i="25"/>
  <c r="K328" i="25"/>
  <c r="L328" i="25"/>
  <c r="M328" i="25"/>
  <c r="N328" i="25"/>
  <c r="O328" i="25"/>
  <c r="P328" i="25"/>
  <c r="Q328" i="25"/>
  <c r="R328" i="25"/>
  <c r="S328" i="25"/>
  <c r="T328" i="25"/>
  <c r="U328" i="25"/>
  <c r="V328" i="25"/>
  <c r="W328" i="25"/>
  <c r="X328" i="25"/>
  <c r="F329" i="25"/>
  <c r="G329" i="25"/>
  <c r="H329" i="25"/>
  <c r="I329" i="25"/>
  <c r="J329" i="25"/>
  <c r="K329" i="25"/>
  <c r="L329" i="25"/>
  <c r="M329" i="25"/>
  <c r="N329" i="25"/>
  <c r="O329" i="25"/>
  <c r="P329" i="25"/>
  <c r="Q329" i="25"/>
  <c r="R329" i="25"/>
  <c r="S329" i="25"/>
  <c r="T329" i="25"/>
  <c r="U329" i="25"/>
  <c r="V329" i="25"/>
  <c r="W329" i="25"/>
  <c r="X329" i="25"/>
  <c r="F330" i="25"/>
  <c r="G330" i="25"/>
  <c r="H330" i="25"/>
  <c r="I330" i="25"/>
  <c r="J330" i="25"/>
  <c r="K330" i="25"/>
  <c r="L330" i="25"/>
  <c r="M330" i="25"/>
  <c r="N330" i="25"/>
  <c r="O330" i="25"/>
  <c r="P330" i="25"/>
  <c r="Q330" i="25"/>
  <c r="R330" i="25"/>
  <c r="S330" i="25"/>
  <c r="T330" i="25"/>
  <c r="U330" i="25"/>
  <c r="V330" i="25"/>
  <c r="W330" i="25"/>
  <c r="X330" i="25"/>
  <c r="F331" i="25"/>
  <c r="G331" i="25"/>
  <c r="H331" i="25"/>
  <c r="I331" i="25"/>
  <c r="J331" i="25"/>
  <c r="K331" i="25"/>
  <c r="L331" i="25"/>
  <c r="M331" i="25"/>
  <c r="N331" i="25"/>
  <c r="O331" i="25"/>
  <c r="P331" i="25"/>
  <c r="Q331" i="25"/>
  <c r="R331" i="25"/>
  <c r="S331" i="25"/>
  <c r="T331" i="25"/>
  <c r="U331" i="25"/>
  <c r="V331" i="25"/>
  <c r="W331" i="25"/>
  <c r="X331" i="25"/>
  <c r="F332" i="25"/>
  <c r="G332" i="25"/>
  <c r="H332" i="25"/>
  <c r="I332" i="25"/>
  <c r="J332" i="25"/>
  <c r="K332" i="25"/>
  <c r="L332" i="25"/>
  <c r="M332" i="25"/>
  <c r="N332" i="25"/>
  <c r="O332" i="25"/>
  <c r="P332" i="25"/>
  <c r="Q332" i="25"/>
  <c r="R332" i="25"/>
  <c r="S332" i="25"/>
  <c r="T332" i="25"/>
  <c r="U332" i="25"/>
  <c r="V332" i="25"/>
  <c r="W332" i="25"/>
  <c r="X332" i="25"/>
  <c r="F333" i="25"/>
  <c r="G333" i="25"/>
  <c r="H333" i="25"/>
  <c r="I333" i="25"/>
  <c r="J333" i="25"/>
  <c r="K333" i="25"/>
  <c r="L333" i="25"/>
  <c r="M333" i="25"/>
  <c r="N333" i="25"/>
  <c r="O333" i="25"/>
  <c r="P333" i="25"/>
  <c r="Q333" i="25"/>
  <c r="R333" i="25"/>
  <c r="S333" i="25"/>
  <c r="T333" i="25"/>
  <c r="U333" i="25"/>
  <c r="V333" i="25"/>
  <c r="W333" i="25"/>
  <c r="X333" i="25"/>
  <c r="F334" i="25"/>
  <c r="G334" i="25"/>
  <c r="H334" i="25"/>
  <c r="I334" i="25"/>
  <c r="J334" i="25"/>
  <c r="K334" i="25"/>
  <c r="L334" i="25"/>
  <c r="M334" i="25"/>
  <c r="N334" i="25"/>
  <c r="O334" i="25"/>
  <c r="P334" i="25"/>
  <c r="Q334" i="25"/>
  <c r="R334" i="25"/>
  <c r="S334" i="25"/>
  <c r="T334" i="25"/>
  <c r="U334" i="25"/>
  <c r="V334" i="25"/>
  <c r="W334" i="25"/>
  <c r="X334" i="25"/>
  <c r="F335" i="25"/>
  <c r="G335" i="25"/>
  <c r="H335" i="25"/>
  <c r="I335" i="25"/>
  <c r="J335" i="25"/>
  <c r="K335" i="25"/>
  <c r="L335" i="25"/>
  <c r="M335" i="25"/>
  <c r="N335" i="25"/>
  <c r="O335" i="25"/>
  <c r="P335" i="25"/>
  <c r="Q335" i="25"/>
  <c r="R335" i="25"/>
  <c r="S335" i="25"/>
  <c r="T335" i="25"/>
  <c r="U335" i="25"/>
  <c r="V335" i="25"/>
  <c r="W335" i="25"/>
  <c r="X335" i="25"/>
  <c r="F336" i="25"/>
  <c r="G336" i="25"/>
  <c r="H336" i="25"/>
  <c r="I336" i="25"/>
  <c r="J336" i="25"/>
  <c r="K336" i="25"/>
  <c r="L336" i="25"/>
  <c r="M336" i="25"/>
  <c r="N336" i="25"/>
  <c r="O336" i="25"/>
  <c r="P336" i="25"/>
  <c r="Q336" i="25"/>
  <c r="R336" i="25"/>
  <c r="S336" i="25"/>
  <c r="T336" i="25"/>
  <c r="U336" i="25"/>
  <c r="V336" i="25"/>
  <c r="W336" i="25"/>
  <c r="X336" i="25"/>
  <c r="F337" i="25"/>
  <c r="G337" i="25"/>
  <c r="H337" i="25"/>
  <c r="I337" i="25"/>
  <c r="J337" i="25"/>
  <c r="K337" i="25"/>
  <c r="L337" i="25"/>
  <c r="M337" i="25"/>
  <c r="N337" i="25"/>
  <c r="O337" i="25"/>
  <c r="P337" i="25"/>
  <c r="Q337" i="25"/>
  <c r="R337" i="25"/>
  <c r="S337" i="25"/>
  <c r="T337" i="25"/>
  <c r="U337" i="25"/>
  <c r="V337" i="25"/>
  <c r="W337" i="25"/>
  <c r="X337" i="25"/>
  <c r="F338" i="25"/>
  <c r="G338" i="25"/>
  <c r="H338" i="25"/>
  <c r="I338" i="25"/>
  <c r="J338" i="25"/>
  <c r="K338" i="25"/>
  <c r="L338" i="25"/>
  <c r="M338" i="25"/>
  <c r="N338" i="25"/>
  <c r="O338" i="25"/>
  <c r="P338" i="25"/>
  <c r="Q338" i="25"/>
  <c r="R338" i="25"/>
  <c r="S338" i="25"/>
  <c r="T338" i="25"/>
  <c r="U338" i="25"/>
  <c r="V338" i="25"/>
  <c r="W338" i="25"/>
  <c r="X338" i="25"/>
  <c r="F339" i="25"/>
  <c r="G339" i="25"/>
  <c r="H339" i="25"/>
  <c r="I339" i="25"/>
  <c r="J339" i="25"/>
  <c r="K339" i="25"/>
  <c r="L339" i="25"/>
  <c r="M339" i="25"/>
  <c r="N339" i="25"/>
  <c r="O339" i="25"/>
  <c r="P339" i="25"/>
  <c r="Q339" i="25"/>
  <c r="R339" i="25"/>
  <c r="S339" i="25"/>
  <c r="T339" i="25"/>
  <c r="U339" i="25"/>
  <c r="V339" i="25"/>
  <c r="W339" i="25"/>
  <c r="X339" i="25"/>
  <c r="F340" i="25"/>
  <c r="G340" i="25"/>
  <c r="H340" i="25"/>
  <c r="I340" i="25"/>
  <c r="J340" i="25"/>
  <c r="K340" i="25"/>
  <c r="L340" i="25"/>
  <c r="M340" i="25"/>
  <c r="N340" i="25"/>
  <c r="O340" i="25"/>
  <c r="P340" i="25"/>
  <c r="Q340" i="25"/>
  <c r="R340" i="25"/>
  <c r="S340" i="25"/>
  <c r="T340" i="25"/>
  <c r="U340" i="25"/>
  <c r="V340" i="25"/>
  <c r="W340" i="25"/>
  <c r="X340" i="25"/>
  <c r="F341" i="25"/>
  <c r="G341" i="25"/>
  <c r="H341" i="25"/>
  <c r="I341" i="25"/>
  <c r="J341" i="25"/>
  <c r="K341" i="25"/>
  <c r="L341" i="25"/>
  <c r="M341" i="25"/>
  <c r="N341" i="25"/>
  <c r="O341" i="25"/>
  <c r="P341" i="25"/>
  <c r="Q341" i="25"/>
  <c r="R341" i="25"/>
  <c r="S341" i="25"/>
  <c r="T341" i="25"/>
  <c r="U341" i="25"/>
  <c r="V341" i="25"/>
  <c r="W341" i="25"/>
  <c r="X341" i="25"/>
  <c r="F342" i="25"/>
  <c r="G342" i="25"/>
  <c r="H342" i="25"/>
  <c r="I342" i="25"/>
  <c r="J342" i="25"/>
  <c r="K342" i="25"/>
  <c r="L342" i="25"/>
  <c r="M342" i="25"/>
  <c r="N342" i="25"/>
  <c r="O342" i="25"/>
  <c r="P342" i="25"/>
  <c r="Q342" i="25"/>
  <c r="R342" i="25"/>
  <c r="S342" i="25"/>
  <c r="T342" i="25"/>
  <c r="U342" i="25"/>
  <c r="V342" i="25"/>
  <c r="W342" i="25"/>
  <c r="X342" i="25"/>
  <c r="F343" i="25"/>
  <c r="G343" i="25"/>
  <c r="H343" i="25"/>
  <c r="I343" i="25"/>
  <c r="J343" i="25"/>
  <c r="K343" i="25"/>
  <c r="L343" i="25"/>
  <c r="M343" i="25"/>
  <c r="N343" i="25"/>
  <c r="O343" i="25"/>
  <c r="P343" i="25"/>
  <c r="Q343" i="25"/>
  <c r="R343" i="25"/>
  <c r="S343" i="25"/>
  <c r="T343" i="25"/>
  <c r="U343" i="25"/>
  <c r="V343" i="25"/>
  <c r="W343" i="25"/>
  <c r="X343" i="25"/>
  <c r="F344" i="25"/>
  <c r="G344" i="25"/>
  <c r="H344" i="25"/>
  <c r="I344" i="25"/>
  <c r="J344" i="25"/>
  <c r="K344" i="25"/>
  <c r="L344" i="25"/>
  <c r="M344" i="25"/>
  <c r="N344" i="25"/>
  <c r="O344" i="25"/>
  <c r="P344" i="25"/>
  <c r="Q344" i="25"/>
  <c r="R344" i="25"/>
  <c r="S344" i="25"/>
  <c r="T344" i="25"/>
  <c r="U344" i="25"/>
  <c r="V344" i="25"/>
  <c r="W344" i="25"/>
  <c r="X344" i="25"/>
  <c r="F345" i="25"/>
  <c r="G345" i="25"/>
  <c r="H345" i="25"/>
  <c r="I345" i="25"/>
  <c r="J345" i="25"/>
  <c r="K345" i="25"/>
  <c r="L345" i="25"/>
  <c r="M345" i="25"/>
  <c r="N345" i="25"/>
  <c r="O345" i="25"/>
  <c r="P345" i="25"/>
  <c r="Q345" i="25"/>
  <c r="R345" i="25"/>
  <c r="S345" i="25"/>
  <c r="T345" i="25"/>
  <c r="U345" i="25"/>
  <c r="V345" i="25"/>
  <c r="W345" i="25"/>
  <c r="X345" i="25"/>
  <c r="F346" i="25"/>
  <c r="G346" i="25"/>
  <c r="H346" i="25"/>
  <c r="I346" i="25"/>
  <c r="J346" i="25"/>
  <c r="K346" i="25"/>
  <c r="L346" i="25"/>
  <c r="M346" i="25"/>
  <c r="N346" i="25"/>
  <c r="O346" i="25"/>
  <c r="P346" i="25"/>
  <c r="Q346" i="25"/>
  <c r="R346" i="25"/>
  <c r="S346" i="25"/>
  <c r="T346" i="25"/>
  <c r="U346" i="25"/>
  <c r="V346" i="25"/>
  <c r="W346" i="25"/>
  <c r="X346" i="25"/>
  <c r="F347" i="25"/>
  <c r="G347" i="25"/>
  <c r="H347" i="25"/>
  <c r="I347" i="25"/>
  <c r="J347" i="25"/>
  <c r="K347" i="25"/>
  <c r="L347" i="25"/>
  <c r="M347" i="25"/>
  <c r="N347" i="25"/>
  <c r="O347" i="25"/>
  <c r="P347" i="25"/>
  <c r="Q347" i="25"/>
  <c r="R347" i="25"/>
  <c r="S347" i="25"/>
  <c r="T347" i="25"/>
  <c r="U347" i="25"/>
  <c r="V347" i="25"/>
  <c r="W347" i="25"/>
  <c r="X347" i="25"/>
  <c r="F348" i="25"/>
  <c r="G348" i="25"/>
  <c r="H348" i="25"/>
  <c r="I348" i="25"/>
  <c r="J348" i="25"/>
  <c r="K348" i="25"/>
  <c r="L348" i="25"/>
  <c r="M348" i="25"/>
  <c r="N348" i="25"/>
  <c r="O348" i="25"/>
  <c r="P348" i="25"/>
  <c r="Q348" i="25"/>
  <c r="R348" i="25"/>
  <c r="S348" i="25"/>
  <c r="T348" i="25"/>
  <c r="U348" i="25"/>
  <c r="V348" i="25"/>
  <c r="W348" i="25"/>
  <c r="X348" i="25"/>
  <c r="F349" i="25"/>
  <c r="G349" i="25"/>
  <c r="H349" i="25"/>
  <c r="I349" i="25"/>
  <c r="J349" i="25"/>
  <c r="K349" i="25"/>
  <c r="L349" i="25"/>
  <c r="M349" i="25"/>
  <c r="N349" i="25"/>
  <c r="O349" i="25"/>
  <c r="P349" i="25"/>
  <c r="Q349" i="25"/>
  <c r="R349" i="25"/>
  <c r="S349" i="25"/>
  <c r="T349" i="25"/>
  <c r="U349" i="25"/>
  <c r="V349" i="25"/>
  <c r="W349" i="25"/>
  <c r="X349" i="25"/>
  <c r="F350" i="25"/>
  <c r="G350" i="25"/>
  <c r="H350" i="25"/>
  <c r="I350" i="25"/>
  <c r="J350" i="25"/>
  <c r="K350" i="25"/>
  <c r="L350" i="25"/>
  <c r="M350" i="25"/>
  <c r="N350" i="25"/>
  <c r="O350" i="25"/>
  <c r="P350" i="25"/>
  <c r="Q350" i="25"/>
  <c r="R350" i="25"/>
  <c r="S350" i="25"/>
  <c r="T350" i="25"/>
  <c r="U350" i="25"/>
  <c r="V350" i="25"/>
  <c r="W350" i="25"/>
  <c r="X350" i="25"/>
  <c r="F351" i="25"/>
  <c r="G351" i="25"/>
  <c r="H351" i="25"/>
  <c r="I351" i="25"/>
  <c r="J351" i="25"/>
  <c r="K351" i="25"/>
  <c r="L351" i="25"/>
  <c r="M351" i="25"/>
  <c r="N351" i="25"/>
  <c r="O351" i="25"/>
  <c r="P351" i="25"/>
  <c r="Q351" i="25"/>
  <c r="R351" i="25"/>
  <c r="S351" i="25"/>
  <c r="T351" i="25"/>
  <c r="U351" i="25"/>
  <c r="V351" i="25"/>
  <c r="W351" i="25"/>
  <c r="X351" i="25"/>
  <c r="F352" i="25"/>
  <c r="G352" i="25"/>
  <c r="H352" i="25"/>
  <c r="I352" i="25"/>
  <c r="J352" i="25"/>
  <c r="K352" i="25"/>
  <c r="L352" i="25"/>
  <c r="M352" i="25"/>
  <c r="N352" i="25"/>
  <c r="O352" i="25"/>
  <c r="P352" i="25"/>
  <c r="Q352" i="25"/>
  <c r="R352" i="25"/>
  <c r="S352" i="25"/>
  <c r="T352" i="25"/>
  <c r="U352" i="25"/>
  <c r="V352" i="25"/>
  <c r="W352" i="25"/>
  <c r="X352" i="25"/>
  <c r="F353" i="25"/>
  <c r="G353" i="25"/>
  <c r="H353" i="25"/>
  <c r="I353" i="25"/>
  <c r="J353" i="25"/>
  <c r="K353" i="25"/>
  <c r="L353" i="25"/>
  <c r="M353" i="25"/>
  <c r="N353" i="25"/>
  <c r="O353" i="25"/>
  <c r="P353" i="25"/>
  <c r="Q353" i="25"/>
  <c r="R353" i="25"/>
  <c r="S353" i="25"/>
  <c r="T353" i="25"/>
  <c r="U353" i="25"/>
  <c r="V353" i="25"/>
  <c r="W353" i="25"/>
  <c r="X353" i="25"/>
  <c r="F354" i="25"/>
  <c r="G354" i="25"/>
  <c r="H354" i="25"/>
  <c r="I354" i="25"/>
  <c r="J354" i="25"/>
  <c r="K354" i="25"/>
  <c r="L354" i="25"/>
  <c r="M354" i="25"/>
  <c r="N354" i="25"/>
  <c r="O354" i="25"/>
  <c r="P354" i="25"/>
  <c r="Q354" i="25"/>
  <c r="R354" i="25"/>
  <c r="S354" i="25"/>
  <c r="T354" i="25"/>
  <c r="U354" i="25"/>
  <c r="V354" i="25"/>
  <c r="W354" i="25"/>
  <c r="X354" i="25"/>
  <c r="F355" i="25"/>
  <c r="G355" i="25"/>
  <c r="H355" i="25"/>
  <c r="I355" i="25"/>
  <c r="J355" i="25"/>
  <c r="K355" i="25"/>
  <c r="L355" i="25"/>
  <c r="M355" i="25"/>
  <c r="N355" i="25"/>
  <c r="O355" i="25"/>
  <c r="P355" i="25"/>
  <c r="Q355" i="25"/>
  <c r="R355" i="25"/>
  <c r="S355" i="25"/>
  <c r="T355" i="25"/>
  <c r="U355" i="25"/>
  <c r="V355" i="25"/>
  <c r="W355" i="25"/>
  <c r="X355" i="25"/>
  <c r="F356" i="25"/>
  <c r="G356" i="25"/>
  <c r="H356" i="25"/>
  <c r="I356" i="25"/>
  <c r="J356" i="25"/>
  <c r="K356" i="25"/>
  <c r="L356" i="25"/>
  <c r="M356" i="25"/>
  <c r="N356" i="25"/>
  <c r="O356" i="25"/>
  <c r="P356" i="25"/>
  <c r="Q356" i="25"/>
  <c r="R356" i="25"/>
  <c r="S356" i="25"/>
  <c r="T356" i="25"/>
  <c r="U356" i="25"/>
  <c r="V356" i="25"/>
  <c r="W356" i="25"/>
  <c r="X356" i="25"/>
  <c r="F357" i="25"/>
  <c r="G357" i="25"/>
  <c r="H357" i="25"/>
  <c r="I357" i="25"/>
  <c r="J357" i="25"/>
  <c r="K357" i="25"/>
  <c r="L357" i="25"/>
  <c r="M357" i="25"/>
  <c r="N357" i="25"/>
  <c r="O357" i="25"/>
  <c r="P357" i="25"/>
  <c r="Q357" i="25"/>
  <c r="R357" i="25"/>
  <c r="S357" i="25"/>
  <c r="T357" i="25"/>
  <c r="U357" i="25"/>
  <c r="V357" i="25"/>
  <c r="W357" i="25"/>
  <c r="X357" i="25"/>
  <c r="F358" i="25"/>
  <c r="G358" i="25"/>
  <c r="H358" i="25"/>
  <c r="I358" i="25"/>
  <c r="J358" i="25"/>
  <c r="K358" i="25"/>
  <c r="L358" i="25"/>
  <c r="M358" i="25"/>
  <c r="N358" i="25"/>
  <c r="O358" i="25"/>
  <c r="P358" i="25"/>
  <c r="Q358" i="25"/>
  <c r="R358" i="25"/>
  <c r="S358" i="25"/>
  <c r="T358" i="25"/>
  <c r="U358" i="25"/>
  <c r="V358" i="25"/>
  <c r="W358" i="25"/>
  <c r="X358" i="25"/>
  <c r="F359" i="25"/>
  <c r="G359" i="25"/>
  <c r="H359" i="25"/>
  <c r="I359" i="25"/>
  <c r="J359" i="25"/>
  <c r="K359" i="25"/>
  <c r="L359" i="25"/>
  <c r="M359" i="25"/>
  <c r="N359" i="25"/>
  <c r="O359" i="25"/>
  <c r="P359" i="25"/>
  <c r="Q359" i="25"/>
  <c r="R359" i="25"/>
  <c r="S359" i="25"/>
  <c r="T359" i="25"/>
  <c r="U359" i="25"/>
  <c r="V359" i="25"/>
  <c r="W359" i="25"/>
  <c r="X359" i="25"/>
  <c r="F360" i="25"/>
  <c r="G360" i="25"/>
  <c r="H360" i="25"/>
  <c r="I360" i="25"/>
  <c r="J360" i="25"/>
  <c r="K360" i="25"/>
  <c r="L360" i="25"/>
  <c r="M360" i="25"/>
  <c r="N360" i="25"/>
  <c r="O360" i="25"/>
  <c r="P360" i="25"/>
  <c r="Q360" i="25"/>
  <c r="R360" i="25"/>
  <c r="S360" i="25"/>
  <c r="T360" i="25"/>
  <c r="U360" i="25"/>
  <c r="V360" i="25"/>
  <c r="W360" i="25"/>
  <c r="X360" i="25"/>
  <c r="F361" i="25"/>
  <c r="G361" i="25"/>
  <c r="H361" i="25"/>
  <c r="I361" i="25"/>
  <c r="J361" i="25"/>
  <c r="K361" i="25"/>
  <c r="L361" i="25"/>
  <c r="M361" i="25"/>
  <c r="N361" i="25"/>
  <c r="O361" i="25"/>
  <c r="P361" i="25"/>
  <c r="Q361" i="25"/>
  <c r="R361" i="25"/>
  <c r="S361" i="25"/>
  <c r="T361" i="25"/>
  <c r="U361" i="25"/>
  <c r="V361" i="25"/>
  <c r="W361" i="25"/>
  <c r="X361" i="25"/>
  <c r="F362" i="25"/>
  <c r="G362" i="25"/>
  <c r="H362" i="25"/>
  <c r="I362" i="25"/>
  <c r="J362" i="25"/>
  <c r="K362" i="25"/>
  <c r="L362" i="25"/>
  <c r="M362" i="25"/>
  <c r="N362" i="25"/>
  <c r="O362" i="25"/>
  <c r="P362" i="25"/>
  <c r="Q362" i="25"/>
  <c r="R362" i="25"/>
  <c r="S362" i="25"/>
  <c r="T362" i="25"/>
  <c r="U362" i="25"/>
  <c r="V362" i="25"/>
  <c r="W362" i="25"/>
  <c r="X362" i="25"/>
  <c r="F363" i="25"/>
  <c r="G363" i="25"/>
  <c r="H363" i="25"/>
  <c r="I363" i="25"/>
  <c r="J363" i="25"/>
  <c r="K363" i="25"/>
  <c r="L363" i="25"/>
  <c r="M363" i="25"/>
  <c r="N363" i="25"/>
  <c r="O363" i="25"/>
  <c r="P363" i="25"/>
  <c r="Q363" i="25"/>
  <c r="R363" i="25"/>
  <c r="S363" i="25"/>
  <c r="T363" i="25"/>
  <c r="U363" i="25"/>
  <c r="V363" i="25"/>
  <c r="W363" i="25"/>
  <c r="X363" i="25"/>
  <c r="F364" i="25"/>
  <c r="G364" i="25"/>
  <c r="H364" i="25"/>
  <c r="I364" i="25"/>
  <c r="J364" i="25"/>
  <c r="K364" i="25"/>
  <c r="L364" i="25"/>
  <c r="M364" i="25"/>
  <c r="N364" i="25"/>
  <c r="O364" i="25"/>
  <c r="P364" i="25"/>
  <c r="Q364" i="25"/>
  <c r="R364" i="25"/>
  <c r="S364" i="25"/>
  <c r="T364" i="25"/>
  <c r="U364" i="25"/>
  <c r="V364" i="25"/>
  <c r="W364" i="25"/>
  <c r="X364" i="25"/>
  <c r="F365" i="25"/>
  <c r="G365" i="25"/>
  <c r="H365" i="25"/>
  <c r="I365" i="25"/>
  <c r="J365" i="25"/>
  <c r="K365" i="25"/>
  <c r="L365" i="25"/>
  <c r="M365" i="25"/>
  <c r="N365" i="25"/>
  <c r="O365" i="25"/>
  <c r="P365" i="25"/>
  <c r="Q365" i="25"/>
  <c r="R365" i="25"/>
  <c r="S365" i="25"/>
  <c r="T365" i="25"/>
  <c r="U365" i="25"/>
  <c r="V365" i="25"/>
  <c r="W365" i="25"/>
  <c r="X365" i="25"/>
  <c r="F366" i="25"/>
  <c r="G366" i="25"/>
  <c r="H366" i="25"/>
  <c r="I366" i="25"/>
  <c r="J366" i="25"/>
  <c r="K366" i="25"/>
  <c r="L366" i="25"/>
  <c r="M366" i="25"/>
  <c r="N366" i="25"/>
  <c r="O366" i="25"/>
  <c r="P366" i="25"/>
  <c r="Q366" i="25"/>
  <c r="R366" i="25"/>
  <c r="S366" i="25"/>
  <c r="T366" i="25"/>
  <c r="U366" i="25"/>
  <c r="V366" i="25"/>
  <c r="W366" i="25"/>
  <c r="X366" i="25"/>
  <c r="F367" i="25"/>
  <c r="G367" i="25"/>
  <c r="H367" i="25"/>
  <c r="I367" i="25"/>
  <c r="J367" i="25"/>
  <c r="K367" i="25"/>
  <c r="L367" i="25"/>
  <c r="M367" i="25"/>
  <c r="N367" i="25"/>
  <c r="O367" i="25"/>
  <c r="P367" i="25"/>
  <c r="Q367" i="25"/>
  <c r="R367" i="25"/>
  <c r="S367" i="25"/>
  <c r="T367" i="25"/>
  <c r="U367" i="25"/>
  <c r="V367" i="25"/>
  <c r="W367" i="25"/>
  <c r="X367" i="25"/>
  <c r="F368" i="25"/>
  <c r="G368" i="25"/>
  <c r="H368" i="25"/>
  <c r="I368" i="25"/>
  <c r="J368" i="25"/>
  <c r="K368" i="25"/>
  <c r="L368" i="25"/>
  <c r="M368" i="25"/>
  <c r="N368" i="25"/>
  <c r="O368" i="25"/>
  <c r="P368" i="25"/>
  <c r="Q368" i="25"/>
  <c r="R368" i="25"/>
  <c r="S368" i="25"/>
  <c r="T368" i="25"/>
  <c r="U368" i="25"/>
  <c r="V368" i="25"/>
  <c r="W368" i="25"/>
  <c r="X368" i="25"/>
  <c r="F369" i="25"/>
  <c r="G369" i="25"/>
  <c r="H369" i="25"/>
  <c r="I369" i="25"/>
  <c r="J369" i="25"/>
  <c r="K369" i="25"/>
  <c r="L369" i="25"/>
  <c r="M369" i="25"/>
  <c r="N369" i="25"/>
  <c r="O369" i="25"/>
  <c r="P369" i="25"/>
  <c r="Q369" i="25"/>
  <c r="R369" i="25"/>
  <c r="S369" i="25"/>
  <c r="T369" i="25"/>
  <c r="U369" i="25"/>
  <c r="V369" i="25"/>
  <c r="W369" i="25"/>
  <c r="X369" i="25"/>
  <c r="F370" i="25"/>
  <c r="G370" i="25"/>
  <c r="H370" i="25"/>
  <c r="I370" i="25"/>
  <c r="J370" i="25"/>
  <c r="K370" i="25"/>
  <c r="L370" i="25"/>
  <c r="M370" i="25"/>
  <c r="N370" i="25"/>
  <c r="O370" i="25"/>
  <c r="P370" i="25"/>
  <c r="Q370" i="25"/>
  <c r="R370" i="25"/>
  <c r="S370" i="25"/>
  <c r="T370" i="25"/>
  <c r="U370" i="25"/>
  <c r="V370" i="25"/>
  <c r="W370" i="25"/>
  <c r="X370" i="25"/>
  <c r="F371" i="25"/>
  <c r="G371" i="25"/>
  <c r="H371" i="25"/>
  <c r="I371" i="25"/>
  <c r="J371" i="25"/>
  <c r="K371" i="25"/>
  <c r="L371" i="25"/>
  <c r="M371" i="25"/>
  <c r="N371" i="25"/>
  <c r="O371" i="25"/>
  <c r="P371" i="25"/>
  <c r="Q371" i="25"/>
  <c r="R371" i="25"/>
  <c r="S371" i="25"/>
  <c r="T371" i="25"/>
  <c r="U371" i="25"/>
  <c r="V371" i="25"/>
  <c r="W371" i="25"/>
  <c r="X371" i="25"/>
  <c r="F372" i="25"/>
  <c r="G372" i="25"/>
  <c r="H372" i="25"/>
  <c r="I372" i="25"/>
  <c r="J372" i="25"/>
  <c r="K372" i="25"/>
  <c r="L372" i="25"/>
  <c r="M372" i="25"/>
  <c r="N372" i="25"/>
  <c r="O372" i="25"/>
  <c r="P372" i="25"/>
  <c r="Q372" i="25"/>
  <c r="R372" i="25"/>
  <c r="S372" i="25"/>
  <c r="T372" i="25"/>
  <c r="U372" i="25"/>
  <c r="V372" i="25"/>
  <c r="W372" i="25"/>
  <c r="X372" i="25"/>
  <c r="F373" i="25"/>
  <c r="G373" i="25"/>
  <c r="H373" i="25"/>
  <c r="I373" i="25"/>
  <c r="J373" i="25"/>
  <c r="K373" i="25"/>
  <c r="L373" i="25"/>
  <c r="M373" i="25"/>
  <c r="N373" i="25"/>
  <c r="O373" i="25"/>
  <c r="P373" i="25"/>
  <c r="Q373" i="25"/>
  <c r="R373" i="25"/>
  <c r="S373" i="25"/>
  <c r="T373" i="25"/>
  <c r="U373" i="25"/>
  <c r="V373" i="25"/>
  <c r="W373" i="25"/>
  <c r="X373" i="25"/>
  <c r="F374" i="25"/>
  <c r="G374" i="25"/>
  <c r="H374" i="25"/>
  <c r="I374" i="25"/>
  <c r="J374" i="25"/>
  <c r="K374" i="25"/>
  <c r="L374" i="25"/>
  <c r="M374" i="25"/>
  <c r="N374" i="25"/>
  <c r="O374" i="25"/>
  <c r="P374" i="25"/>
  <c r="Q374" i="25"/>
  <c r="R374" i="25"/>
  <c r="S374" i="25"/>
  <c r="T374" i="25"/>
  <c r="U374" i="25"/>
  <c r="V374" i="25"/>
  <c r="W374" i="25"/>
  <c r="X374" i="25"/>
  <c r="E326" i="25"/>
  <c r="E327" i="25"/>
  <c r="E328" i="25"/>
  <c r="E329" i="25"/>
  <c r="E330" i="25"/>
  <c r="AC330" i="25" s="1"/>
  <c r="E331" i="25"/>
  <c r="AC331" i="25" s="1"/>
  <c r="E332" i="25"/>
  <c r="E333" i="25"/>
  <c r="AC333" i="25" s="1"/>
  <c r="E334" i="25"/>
  <c r="E335" i="25"/>
  <c r="E336" i="25"/>
  <c r="E337" i="25"/>
  <c r="E338" i="25"/>
  <c r="AC338" i="25" s="1"/>
  <c r="E339" i="25"/>
  <c r="E340" i="25"/>
  <c r="E341" i="25"/>
  <c r="E342" i="25"/>
  <c r="E343" i="25"/>
  <c r="E344" i="25"/>
  <c r="E345" i="25"/>
  <c r="E346" i="25"/>
  <c r="AC346" i="25" s="1"/>
  <c r="E347" i="25"/>
  <c r="AC347" i="25" s="1"/>
  <c r="E348" i="25"/>
  <c r="E349" i="25"/>
  <c r="E350" i="25"/>
  <c r="E351" i="25"/>
  <c r="E352" i="25"/>
  <c r="E353" i="25"/>
  <c r="E354" i="25"/>
  <c r="AC354" i="25" s="1"/>
  <c r="E355" i="25"/>
  <c r="AC355" i="25" s="1"/>
  <c r="E356" i="25"/>
  <c r="E357" i="25"/>
  <c r="E358" i="25"/>
  <c r="E359" i="25"/>
  <c r="E360" i="25"/>
  <c r="E361" i="25"/>
  <c r="E362" i="25"/>
  <c r="AC362" i="25" s="1"/>
  <c r="E363" i="25"/>
  <c r="AC363" i="25" s="1"/>
  <c r="E364" i="25"/>
  <c r="E365" i="25"/>
  <c r="E366" i="25"/>
  <c r="E367" i="25"/>
  <c r="E368" i="25"/>
  <c r="E369" i="25"/>
  <c r="E370" i="25"/>
  <c r="E371" i="25"/>
  <c r="AC371" i="25" s="1"/>
  <c r="E372" i="25"/>
  <c r="E373" i="25"/>
  <c r="E374" i="25"/>
  <c r="E325" i="25"/>
  <c r="AI272" i="25"/>
  <c r="AJ272" i="25"/>
  <c r="AK272" i="25"/>
  <c r="AL272" i="25"/>
  <c r="AM272" i="25"/>
  <c r="AN272" i="25"/>
  <c r="AO272" i="25"/>
  <c r="AP272" i="25"/>
  <c r="AQ272" i="25"/>
  <c r="AR272" i="25"/>
  <c r="AS272" i="25"/>
  <c r="AT272" i="25"/>
  <c r="AU272" i="25"/>
  <c r="AV272" i="25"/>
  <c r="AW272" i="25"/>
  <c r="AX272" i="25"/>
  <c r="AY272" i="25"/>
  <c r="AZ272" i="25"/>
  <c r="BA272" i="25"/>
  <c r="BB272" i="25"/>
  <c r="BC272" i="25"/>
  <c r="BD272" i="25"/>
  <c r="BE272" i="25"/>
  <c r="AI273" i="25"/>
  <c r="AJ273" i="25"/>
  <c r="AK273" i="25"/>
  <c r="AL273" i="25"/>
  <c r="AM273" i="25"/>
  <c r="AN273" i="25"/>
  <c r="AO273" i="25"/>
  <c r="AP273" i="25"/>
  <c r="AQ273" i="25"/>
  <c r="AR273" i="25"/>
  <c r="AS273" i="25"/>
  <c r="AT273" i="25"/>
  <c r="AU273" i="25"/>
  <c r="AV273" i="25"/>
  <c r="AW273" i="25"/>
  <c r="AX273" i="25"/>
  <c r="AY273" i="25"/>
  <c r="AZ273" i="25"/>
  <c r="BA273" i="25"/>
  <c r="BB273" i="25"/>
  <c r="BC273" i="25"/>
  <c r="BD273" i="25"/>
  <c r="BE273" i="25"/>
  <c r="AI274" i="25"/>
  <c r="AJ274" i="25"/>
  <c r="AK274" i="25"/>
  <c r="AL274" i="25"/>
  <c r="AM274" i="25"/>
  <c r="AN274" i="25"/>
  <c r="AO274" i="25"/>
  <c r="AP274" i="25"/>
  <c r="AQ274" i="25"/>
  <c r="AR274" i="25"/>
  <c r="AS274" i="25"/>
  <c r="AT274" i="25"/>
  <c r="AU274" i="25"/>
  <c r="AV274" i="25"/>
  <c r="AW274" i="25"/>
  <c r="AX274" i="25"/>
  <c r="AY274" i="25"/>
  <c r="AZ274" i="25"/>
  <c r="BA274" i="25"/>
  <c r="BB274" i="25"/>
  <c r="BC274" i="25"/>
  <c r="BD274" i="25"/>
  <c r="BE274" i="25"/>
  <c r="AI275" i="25"/>
  <c r="AJ275" i="25"/>
  <c r="AK275" i="25"/>
  <c r="AL275" i="25"/>
  <c r="AM275" i="25"/>
  <c r="AN275" i="25"/>
  <c r="AO275" i="25"/>
  <c r="AP275" i="25"/>
  <c r="AQ275" i="25"/>
  <c r="AR275" i="25"/>
  <c r="AS275" i="25"/>
  <c r="AT275" i="25"/>
  <c r="AU275" i="25"/>
  <c r="AV275" i="25"/>
  <c r="AW275" i="25"/>
  <c r="AX275" i="25"/>
  <c r="AY275" i="25"/>
  <c r="AZ275" i="25"/>
  <c r="BA275" i="25"/>
  <c r="BB275" i="25"/>
  <c r="BC275" i="25"/>
  <c r="BD275" i="25"/>
  <c r="BE275" i="25"/>
  <c r="AI276" i="25"/>
  <c r="AJ276" i="25"/>
  <c r="BF276" i="25" s="1"/>
  <c r="AK276" i="25"/>
  <c r="AL276" i="25"/>
  <c r="AM276" i="25"/>
  <c r="AN276" i="25"/>
  <c r="AO276" i="25"/>
  <c r="AP276" i="25"/>
  <c r="AQ276" i="25"/>
  <c r="AR276" i="25"/>
  <c r="AS276" i="25"/>
  <c r="AT276" i="25"/>
  <c r="AU276" i="25"/>
  <c r="AV276" i="25"/>
  <c r="AW276" i="25"/>
  <c r="AX276" i="25"/>
  <c r="AY276" i="25"/>
  <c r="AZ276" i="25"/>
  <c r="BA276" i="25"/>
  <c r="BB276" i="25"/>
  <c r="BC276" i="25"/>
  <c r="BD276" i="25"/>
  <c r="BE276" i="25"/>
  <c r="AI277" i="25"/>
  <c r="AJ277" i="25"/>
  <c r="AK277" i="25"/>
  <c r="AL277" i="25"/>
  <c r="AM277" i="25"/>
  <c r="AN277" i="25"/>
  <c r="AO277" i="25"/>
  <c r="AP277" i="25"/>
  <c r="AQ277" i="25"/>
  <c r="AR277" i="25"/>
  <c r="AS277" i="25"/>
  <c r="AT277" i="25"/>
  <c r="AU277" i="25"/>
  <c r="AV277" i="25"/>
  <c r="AW277" i="25"/>
  <c r="AX277" i="25"/>
  <c r="AY277" i="25"/>
  <c r="AZ277" i="25"/>
  <c r="BA277" i="25"/>
  <c r="BB277" i="25"/>
  <c r="BC277" i="25"/>
  <c r="BD277" i="25"/>
  <c r="BE277" i="25"/>
  <c r="AI278" i="25"/>
  <c r="AJ278" i="25"/>
  <c r="AK278" i="25"/>
  <c r="AL278" i="25"/>
  <c r="AM278" i="25"/>
  <c r="AN278" i="25"/>
  <c r="AO278" i="25"/>
  <c r="AP278" i="25"/>
  <c r="AQ278" i="25"/>
  <c r="AR278" i="25"/>
  <c r="AS278" i="25"/>
  <c r="AT278" i="25"/>
  <c r="AU278" i="25"/>
  <c r="AV278" i="25"/>
  <c r="AW278" i="25"/>
  <c r="AX278" i="25"/>
  <c r="AY278" i="25"/>
  <c r="AZ278" i="25"/>
  <c r="BA278" i="25"/>
  <c r="BB278" i="25"/>
  <c r="BC278" i="25"/>
  <c r="BD278" i="25"/>
  <c r="BE278" i="25"/>
  <c r="AI279" i="25"/>
  <c r="AJ279" i="25"/>
  <c r="AK279" i="25"/>
  <c r="AL279" i="25"/>
  <c r="AM279" i="25"/>
  <c r="AN279" i="25"/>
  <c r="AO279" i="25"/>
  <c r="AP279" i="25"/>
  <c r="AQ279" i="25"/>
  <c r="AR279" i="25"/>
  <c r="AS279" i="25"/>
  <c r="AT279" i="25"/>
  <c r="AU279" i="25"/>
  <c r="AV279" i="25"/>
  <c r="AW279" i="25"/>
  <c r="AX279" i="25"/>
  <c r="AY279" i="25"/>
  <c r="AZ279" i="25"/>
  <c r="BA279" i="25"/>
  <c r="BB279" i="25"/>
  <c r="BC279" i="25"/>
  <c r="BD279" i="25"/>
  <c r="BE279" i="25"/>
  <c r="AI280" i="25"/>
  <c r="AJ280" i="25"/>
  <c r="AK280" i="25"/>
  <c r="AL280" i="25"/>
  <c r="AM280" i="25"/>
  <c r="AN280" i="25"/>
  <c r="AO280" i="25"/>
  <c r="AP280" i="25"/>
  <c r="BF280" i="25" s="1"/>
  <c r="AQ280" i="25"/>
  <c r="AR280" i="25"/>
  <c r="AS280" i="25"/>
  <c r="AT280" i="25"/>
  <c r="AU280" i="25"/>
  <c r="AV280" i="25"/>
  <c r="AW280" i="25"/>
  <c r="AX280" i="25"/>
  <c r="AY280" i="25"/>
  <c r="AZ280" i="25"/>
  <c r="BA280" i="25"/>
  <c r="BB280" i="25"/>
  <c r="BC280" i="25"/>
  <c r="BD280" i="25"/>
  <c r="BE280" i="25"/>
  <c r="AJ281" i="25"/>
  <c r="AL281" i="25"/>
  <c r="AN281" i="25"/>
  <c r="AP281" i="25"/>
  <c r="AR281" i="25"/>
  <c r="AT281" i="25"/>
  <c r="AV281" i="25"/>
  <c r="AX281" i="25"/>
  <c r="AZ281" i="25"/>
  <c r="BB281" i="25"/>
  <c r="BC281" i="25"/>
  <c r="BD281" i="25"/>
  <c r="AI282" i="25"/>
  <c r="AJ282" i="25"/>
  <c r="AK282" i="25"/>
  <c r="AL282" i="25"/>
  <c r="AM282" i="25"/>
  <c r="AN282" i="25"/>
  <c r="AO282" i="25"/>
  <c r="AP282" i="25"/>
  <c r="AQ282" i="25"/>
  <c r="AR282" i="25"/>
  <c r="AS282" i="25"/>
  <c r="AT282" i="25"/>
  <c r="AU282" i="25"/>
  <c r="AV282" i="25"/>
  <c r="AW282" i="25"/>
  <c r="AX282" i="25"/>
  <c r="AY282" i="25"/>
  <c r="AZ282" i="25"/>
  <c r="BA282" i="25"/>
  <c r="BB282" i="25"/>
  <c r="BC282" i="25"/>
  <c r="BD282" i="25"/>
  <c r="BE282" i="25"/>
  <c r="AI283" i="25"/>
  <c r="AJ283" i="25"/>
  <c r="AK283" i="25"/>
  <c r="AL283" i="25"/>
  <c r="AM283" i="25"/>
  <c r="AN283" i="25"/>
  <c r="AO283" i="25"/>
  <c r="AP283" i="25"/>
  <c r="AQ283" i="25"/>
  <c r="AR283" i="25"/>
  <c r="AS283" i="25"/>
  <c r="AT283" i="25"/>
  <c r="AU283" i="25"/>
  <c r="AV283" i="25"/>
  <c r="AW283" i="25"/>
  <c r="AX283" i="25"/>
  <c r="AY283" i="25"/>
  <c r="AZ283" i="25"/>
  <c r="BA283" i="25"/>
  <c r="BB283" i="25"/>
  <c r="BC283" i="25"/>
  <c r="BD283" i="25"/>
  <c r="BE283" i="25"/>
  <c r="AI284" i="25"/>
  <c r="AJ284" i="25"/>
  <c r="AK284" i="25"/>
  <c r="AL284" i="25"/>
  <c r="AM284" i="25"/>
  <c r="AN284" i="25"/>
  <c r="AO284" i="25"/>
  <c r="AP284" i="25"/>
  <c r="AQ284" i="25"/>
  <c r="AR284" i="25"/>
  <c r="AS284" i="25"/>
  <c r="AT284" i="25"/>
  <c r="AU284" i="25"/>
  <c r="AV284" i="25"/>
  <c r="AW284" i="25"/>
  <c r="AX284" i="25"/>
  <c r="AY284" i="25"/>
  <c r="AZ284" i="25"/>
  <c r="BA284" i="25"/>
  <c r="BB284" i="25"/>
  <c r="BC284" i="25"/>
  <c r="BD284" i="25"/>
  <c r="BE284" i="25"/>
  <c r="AI285" i="25"/>
  <c r="AJ285" i="25"/>
  <c r="AK285" i="25"/>
  <c r="AL285" i="25"/>
  <c r="AM285" i="25"/>
  <c r="AN285" i="25"/>
  <c r="AO285" i="25"/>
  <c r="AP285" i="25"/>
  <c r="AQ285" i="25"/>
  <c r="AR285" i="25"/>
  <c r="AS285" i="25"/>
  <c r="AT285" i="25"/>
  <c r="AU285" i="25"/>
  <c r="AV285" i="25"/>
  <c r="AW285" i="25"/>
  <c r="AX285" i="25"/>
  <c r="AY285" i="25"/>
  <c r="AZ285" i="25"/>
  <c r="BA285" i="25"/>
  <c r="BB285" i="25"/>
  <c r="BC285" i="25"/>
  <c r="BD285" i="25"/>
  <c r="BE285" i="25"/>
  <c r="AI286" i="25"/>
  <c r="AJ286" i="25"/>
  <c r="AK286" i="25"/>
  <c r="AL286" i="25"/>
  <c r="AM286" i="25"/>
  <c r="AN286" i="25"/>
  <c r="AO286" i="25"/>
  <c r="AP286" i="25"/>
  <c r="AQ286" i="25"/>
  <c r="AR286" i="25"/>
  <c r="AS286" i="25"/>
  <c r="AT286" i="25"/>
  <c r="AU286" i="25"/>
  <c r="AV286" i="25"/>
  <c r="AW286" i="25"/>
  <c r="AX286" i="25"/>
  <c r="AY286" i="25"/>
  <c r="AZ286" i="25"/>
  <c r="BA286" i="25"/>
  <c r="BB286" i="25"/>
  <c r="BC286" i="25"/>
  <c r="BD286" i="25"/>
  <c r="BE286" i="25"/>
  <c r="AI287" i="25"/>
  <c r="AJ287" i="25"/>
  <c r="AK287" i="25"/>
  <c r="AL287" i="25"/>
  <c r="AM287" i="25"/>
  <c r="AN287" i="25"/>
  <c r="AO287" i="25"/>
  <c r="AP287" i="25"/>
  <c r="AQ287" i="25"/>
  <c r="AR287" i="25"/>
  <c r="AS287" i="25"/>
  <c r="AT287" i="25"/>
  <c r="AU287" i="25"/>
  <c r="AV287" i="25"/>
  <c r="AW287" i="25"/>
  <c r="AX287" i="25"/>
  <c r="AY287" i="25"/>
  <c r="AZ287" i="25"/>
  <c r="BA287" i="25"/>
  <c r="BB287" i="25"/>
  <c r="BC287" i="25"/>
  <c r="BD287" i="25"/>
  <c r="BE287" i="25"/>
  <c r="AI288" i="25"/>
  <c r="AJ288" i="25"/>
  <c r="AK288" i="25"/>
  <c r="AL288" i="25"/>
  <c r="AM288" i="25"/>
  <c r="AN288" i="25"/>
  <c r="AO288" i="25"/>
  <c r="AP288" i="25"/>
  <c r="AQ288" i="25"/>
  <c r="AR288" i="25"/>
  <c r="AS288" i="25"/>
  <c r="AT288" i="25"/>
  <c r="AU288" i="25"/>
  <c r="AV288" i="25"/>
  <c r="AW288" i="25"/>
  <c r="AX288" i="25"/>
  <c r="AY288" i="25"/>
  <c r="AZ288" i="25"/>
  <c r="BA288" i="25"/>
  <c r="BB288" i="25"/>
  <c r="BC288" i="25"/>
  <c r="BD288" i="25"/>
  <c r="BE288" i="25"/>
  <c r="AI289" i="25"/>
  <c r="AJ289" i="25"/>
  <c r="AK289" i="25"/>
  <c r="AL289" i="25"/>
  <c r="AM289" i="25"/>
  <c r="AN289" i="25"/>
  <c r="AO289" i="25"/>
  <c r="AP289" i="25"/>
  <c r="AQ289" i="25"/>
  <c r="AR289" i="25"/>
  <c r="AS289" i="25"/>
  <c r="AT289" i="25"/>
  <c r="AU289" i="25"/>
  <c r="AV289" i="25"/>
  <c r="AW289" i="25"/>
  <c r="AX289" i="25"/>
  <c r="AY289" i="25"/>
  <c r="AZ289" i="25"/>
  <c r="BA289" i="25"/>
  <c r="BB289" i="25"/>
  <c r="BC289" i="25"/>
  <c r="BD289" i="25"/>
  <c r="BE289" i="25"/>
  <c r="AI290" i="25"/>
  <c r="AJ290" i="25"/>
  <c r="AK290" i="25"/>
  <c r="AL290" i="25"/>
  <c r="AM290" i="25"/>
  <c r="AN290" i="25"/>
  <c r="AO290" i="25"/>
  <c r="AP290" i="25"/>
  <c r="AQ290" i="25"/>
  <c r="AR290" i="25"/>
  <c r="AS290" i="25"/>
  <c r="AT290" i="25"/>
  <c r="AU290" i="25"/>
  <c r="AV290" i="25"/>
  <c r="AW290" i="25"/>
  <c r="AX290" i="25"/>
  <c r="AY290" i="25"/>
  <c r="AZ290" i="25"/>
  <c r="BA290" i="25"/>
  <c r="BB290" i="25"/>
  <c r="BC290" i="25"/>
  <c r="BD290" i="25"/>
  <c r="BE290" i="25"/>
  <c r="AI291" i="25"/>
  <c r="AJ291" i="25"/>
  <c r="AK291" i="25"/>
  <c r="AL291" i="25"/>
  <c r="AM291" i="25"/>
  <c r="AN291" i="25"/>
  <c r="AO291" i="25"/>
  <c r="AP291" i="25"/>
  <c r="AQ291" i="25"/>
  <c r="AR291" i="25"/>
  <c r="AS291" i="25"/>
  <c r="AT291" i="25"/>
  <c r="AU291" i="25"/>
  <c r="AV291" i="25"/>
  <c r="AW291" i="25"/>
  <c r="AX291" i="25"/>
  <c r="AY291" i="25"/>
  <c r="AZ291" i="25"/>
  <c r="BA291" i="25"/>
  <c r="BB291" i="25"/>
  <c r="BC291" i="25"/>
  <c r="BD291" i="25"/>
  <c r="BE291" i="25"/>
  <c r="AI292" i="25"/>
  <c r="AJ292" i="25"/>
  <c r="AK292" i="25"/>
  <c r="AL292" i="25"/>
  <c r="AM292" i="25"/>
  <c r="AN292" i="25"/>
  <c r="AO292" i="25"/>
  <c r="AP292" i="25"/>
  <c r="AQ292" i="25"/>
  <c r="AR292" i="25"/>
  <c r="AS292" i="25"/>
  <c r="AT292" i="25"/>
  <c r="AU292" i="25"/>
  <c r="AV292" i="25"/>
  <c r="AW292" i="25"/>
  <c r="AX292" i="25"/>
  <c r="AY292" i="25"/>
  <c r="AZ292" i="25"/>
  <c r="BA292" i="25"/>
  <c r="BB292" i="25"/>
  <c r="BC292" i="25"/>
  <c r="BD292" i="25"/>
  <c r="BE292" i="25"/>
  <c r="AI293" i="25"/>
  <c r="AJ293" i="25"/>
  <c r="AK293" i="25"/>
  <c r="AL293" i="25"/>
  <c r="AM293" i="25"/>
  <c r="AN293" i="25"/>
  <c r="AO293" i="25"/>
  <c r="AP293" i="25"/>
  <c r="AQ293" i="25"/>
  <c r="AR293" i="25"/>
  <c r="AS293" i="25"/>
  <c r="AT293" i="25"/>
  <c r="AU293" i="25"/>
  <c r="AV293" i="25"/>
  <c r="AW293" i="25"/>
  <c r="AX293" i="25"/>
  <c r="AY293" i="25"/>
  <c r="AZ293" i="25"/>
  <c r="BA293" i="25"/>
  <c r="BB293" i="25"/>
  <c r="BC293" i="25"/>
  <c r="BD293" i="25"/>
  <c r="BE293" i="25"/>
  <c r="AI294" i="25"/>
  <c r="AJ294" i="25"/>
  <c r="AK294" i="25"/>
  <c r="AL294" i="25"/>
  <c r="AM294" i="25"/>
  <c r="AN294" i="25"/>
  <c r="AO294" i="25"/>
  <c r="AP294" i="25"/>
  <c r="AQ294" i="25"/>
  <c r="AR294" i="25"/>
  <c r="AS294" i="25"/>
  <c r="AT294" i="25"/>
  <c r="AU294" i="25"/>
  <c r="AV294" i="25"/>
  <c r="AW294" i="25"/>
  <c r="AX294" i="25"/>
  <c r="AY294" i="25"/>
  <c r="AZ294" i="25"/>
  <c r="BA294" i="25"/>
  <c r="BB294" i="25"/>
  <c r="BC294" i="25"/>
  <c r="BD294" i="25"/>
  <c r="BE294" i="25"/>
  <c r="AI295" i="25"/>
  <c r="AJ295" i="25"/>
  <c r="AK295" i="25"/>
  <c r="AL295" i="25"/>
  <c r="AM295" i="25"/>
  <c r="AN295" i="25"/>
  <c r="AO295" i="25"/>
  <c r="AP295" i="25"/>
  <c r="AQ295" i="25"/>
  <c r="AR295" i="25"/>
  <c r="AS295" i="25"/>
  <c r="AT295" i="25"/>
  <c r="AU295" i="25"/>
  <c r="AV295" i="25"/>
  <c r="AW295" i="25"/>
  <c r="AX295" i="25"/>
  <c r="AY295" i="25"/>
  <c r="AZ295" i="25"/>
  <c r="BA295" i="25"/>
  <c r="BB295" i="25"/>
  <c r="BC295" i="25"/>
  <c r="BD295" i="25"/>
  <c r="BE295" i="25"/>
  <c r="AI296" i="25"/>
  <c r="AJ296" i="25"/>
  <c r="AK296" i="25"/>
  <c r="AL296" i="25"/>
  <c r="AM296" i="25"/>
  <c r="AN296" i="25"/>
  <c r="AO296" i="25"/>
  <c r="AP296" i="25"/>
  <c r="AQ296" i="25"/>
  <c r="AR296" i="25"/>
  <c r="AS296" i="25"/>
  <c r="AT296" i="25"/>
  <c r="AU296" i="25"/>
  <c r="AV296" i="25"/>
  <c r="AW296" i="25"/>
  <c r="AX296" i="25"/>
  <c r="AY296" i="25"/>
  <c r="AZ296" i="25"/>
  <c r="BA296" i="25"/>
  <c r="BB296" i="25"/>
  <c r="BC296" i="25"/>
  <c r="BD296" i="25"/>
  <c r="BE296" i="25"/>
  <c r="AI297" i="25"/>
  <c r="AJ297" i="25"/>
  <c r="AK297" i="25"/>
  <c r="AL297" i="25"/>
  <c r="AM297" i="25"/>
  <c r="AN297" i="25"/>
  <c r="AO297" i="25"/>
  <c r="AP297" i="25"/>
  <c r="AQ297" i="25"/>
  <c r="AR297" i="25"/>
  <c r="AS297" i="25"/>
  <c r="AT297" i="25"/>
  <c r="AU297" i="25"/>
  <c r="AV297" i="25"/>
  <c r="AW297" i="25"/>
  <c r="AX297" i="25"/>
  <c r="AY297" i="25"/>
  <c r="AZ297" i="25"/>
  <c r="BA297" i="25"/>
  <c r="BB297" i="25"/>
  <c r="BC297" i="25"/>
  <c r="BD297" i="25"/>
  <c r="BE297" i="25"/>
  <c r="AI298" i="25"/>
  <c r="AJ298" i="25"/>
  <c r="AK298" i="25"/>
  <c r="AL298" i="25"/>
  <c r="AM298" i="25"/>
  <c r="AN298" i="25"/>
  <c r="AO298" i="25"/>
  <c r="AP298" i="25"/>
  <c r="AQ298" i="25"/>
  <c r="AR298" i="25"/>
  <c r="AS298" i="25"/>
  <c r="AT298" i="25"/>
  <c r="AU298" i="25"/>
  <c r="AV298" i="25"/>
  <c r="AW298" i="25"/>
  <c r="AX298" i="25"/>
  <c r="AY298" i="25"/>
  <c r="AZ298" i="25"/>
  <c r="BA298" i="25"/>
  <c r="BB298" i="25"/>
  <c r="BC298" i="25"/>
  <c r="BD298" i="25"/>
  <c r="BE298" i="25"/>
  <c r="AI299" i="25"/>
  <c r="AJ299" i="25"/>
  <c r="AK299" i="25"/>
  <c r="AL299" i="25"/>
  <c r="AM299" i="25"/>
  <c r="AN299" i="25"/>
  <c r="AO299" i="25"/>
  <c r="AP299" i="25"/>
  <c r="AQ299" i="25"/>
  <c r="AR299" i="25"/>
  <c r="AS299" i="25"/>
  <c r="AT299" i="25"/>
  <c r="AU299" i="25"/>
  <c r="AV299" i="25"/>
  <c r="AW299" i="25"/>
  <c r="AX299" i="25"/>
  <c r="AY299" i="25"/>
  <c r="AZ299" i="25"/>
  <c r="BA299" i="25"/>
  <c r="BB299" i="25"/>
  <c r="BC299" i="25"/>
  <c r="BD299" i="25"/>
  <c r="BE299" i="25"/>
  <c r="AI300" i="25"/>
  <c r="AJ300" i="25"/>
  <c r="AK300" i="25"/>
  <c r="AL300" i="25"/>
  <c r="AM300" i="25"/>
  <c r="AN300" i="25"/>
  <c r="AO300" i="25"/>
  <c r="AP300" i="25"/>
  <c r="AQ300" i="25"/>
  <c r="AR300" i="25"/>
  <c r="AS300" i="25"/>
  <c r="AT300" i="25"/>
  <c r="AU300" i="25"/>
  <c r="AV300" i="25"/>
  <c r="AW300" i="25"/>
  <c r="AX300" i="25"/>
  <c r="AY300" i="25"/>
  <c r="AZ300" i="25"/>
  <c r="BA300" i="25"/>
  <c r="BB300" i="25"/>
  <c r="BC300" i="25"/>
  <c r="BD300" i="25"/>
  <c r="BE300" i="25"/>
  <c r="AI301" i="25"/>
  <c r="AJ301" i="25"/>
  <c r="AK301" i="25"/>
  <c r="AL301" i="25"/>
  <c r="AM301" i="25"/>
  <c r="AN301" i="25"/>
  <c r="AO301" i="25"/>
  <c r="AP301" i="25"/>
  <c r="AQ301" i="25"/>
  <c r="AR301" i="25"/>
  <c r="AS301" i="25"/>
  <c r="AT301" i="25"/>
  <c r="AU301" i="25"/>
  <c r="AV301" i="25"/>
  <c r="AW301" i="25"/>
  <c r="AX301" i="25"/>
  <c r="AY301" i="25"/>
  <c r="AZ301" i="25"/>
  <c r="BA301" i="25"/>
  <c r="BB301" i="25"/>
  <c r="BC301" i="25"/>
  <c r="BD301" i="25"/>
  <c r="BE301" i="25"/>
  <c r="AI302" i="25"/>
  <c r="AJ302" i="25"/>
  <c r="AK302" i="25"/>
  <c r="AL302" i="25"/>
  <c r="AM302" i="25"/>
  <c r="AN302" i="25"/>
  <c r="AO302" i="25"/>
  <c r="AP302" i="25"/>
  <c r="AQ302" i="25"/>
  <c r="AR302" i="25"/>
  <c r="AS302" i="25"/>
  <c r="AT302" i="25"/>
  <c r="AU302" i="25"/>
  <c r="AV302" i="25"/>
  <c r="AW302" i="25"/>
  <c r="AX302" i="25"/>
  <c r="AY302" i="25"/>
  <c r="AZ302" i="25"/>
  <c r="BA302" i="25"/>
  <c r="BB302" i="25"/>
  <c r="BC302" i="25"/>
  <c r="BD302" i="25"/>
  <c r="BE302" i="25"/>
  <c r="AI303" i="25"/>
  <c r="AJ303" i="25"/>
  <c r="AK303" i="25"/>
  <c r="AL303" i="25"/>
  <c r="AM303" i="25"/>
  <c r="AN303" i="25"/>
  <c r="AO303" i="25"/>
  <c r="AP303" i="25"/>
  <c r="AQ303" i="25"/>
  <c r="AR303" i="25"/>
  <c r="AS303" i="25"/>
  <c r="AT303" i="25"/>
  <c r="AU303" i="25"/>
  <c r="AV303" i="25"/>
  <c r="AW303" i="25"/>
  <c r="AX303" i="25"/>
  <c r="AY303" i="25"/>
  <c r="AZ303" i="25"/>
  <c r="BA303" i="25"/>
  <c r="BB303" i="25"/>
  <c r="BC303" i="25"/>
  <c r="BD303" i="25"/>
  <c r="BE303" i="25"/>
  <c r="AI304" i="25"/>
  <c r="AJ304" i="25"/>
  <c r="AK304" i="25"/>
  <c r="AL304" i="25"/>
  <c r="AM304" i="25"/>
  <c r="AN304" i="25"/>
  <c r="AO304" i="25"/>
  <c r="AP304" i="25"/>
  <c r="AQ304" i="25"/>
  <c r="AR304" i="25"/>
  <c r="AS304" i="25"/>
  <c r="AT304" i="25"/>
  <c r="AU304" i="25"/>
  <c r="AV304" i="25"/>
  <c r="AW304" i="25"/>
  <c r="AX304" i="25"/>
  <c r="AY304" i="25"/>
  <c r="AZ304" i="25"/>
  <c r="BA304" i="25"/>
  <c r="BB304" i="25"/>
  <c r="BC304" i="25"/>
  <c r="BD304" i="25"/>
  <c r="BE304" i="25"/>
  <c r="AI305" i="25"/>
  <c r="AJ305" i="25"/>
  <c r="AK305" i="25"/>
  <c r="AL305" i="25"/>
  <c r="AM305" i="25"/>
  <c r="AN305" i="25"/>
  <c r="AO305" i="25"/>
  <c r="AP305" i="25"/>
  <c r="AQ305" i="25"/>
  <c r="AR305" i="25"/>
  <c r="AS305" i="25"/>
  <c r="AT305" i="25"/>
  <c r="AU305" i="25"/>
  <c r="AV305" i="25"/>
  <c r="AW305" i="25"/>
  <c r="AX305" i="25"/>
  <c r="AY305" i="25"/>
  <c r="AZ305" i="25"/>
  <c r="BA305" i="25"/>
  <c r="BB305" i="25"/>
  <c r="BC305" i="25"/>
  <c r="BD305" i="25"/>
  <c r="BE305" i="25"/>
  <c r="AI306" i="25"/>
  <c r="AJ306" i="25"/>
  <c r="AK306" i="25"/>
  <c r="AL306" i="25"/>
  <c r="AM306" i="25"/>
  <c r="AN306" i="25"/>
  <c r="AO306" i="25"/>
  <c r="AP306" i="25"/>
  <c r="AQ306" i="25"/>
  <c r="AR306" i="25"/>
  <c r="AS306" i="25"/>
  <c r="AT306" i="25"/>
  <c r="AU306" i="25"/>
  <c r="AV306" i="25"/>
  <c r="AW306" i="25"/>
  <c r="AX306" i="25"/>
  <c r="AY306" i="25"/>
  <c r="AZ306" i="25"/>
  <c r="BA306" i="25"/>
  <c r="BB306" i="25"/>
  <c r="BC306" i="25"/>
  <c r="BD306" i="25"/>
  <c r="BE306" i="25"/>
  <c r="AI307" i="25"/>
  <c r="AJ307" i="25"/>
  <c r="AK307" i="25"/>
  <c r="AL307" i="25"/>
  <c r="AM307" i="25"/>
  <c r="AN307" i="25"/>
  <c r="AO307" i="25"/>
  <c r="AP307" i="25"/>
  <c r="AQ307" i="25"/>
  <c r="AR307" i="25"/>
  <c r="AS307" i="25"/>
  <c r="AT307" i="25"/>
  <c r="AU307" i="25"/>
  <c r="AV307" i="25"/>
  <c r="AW307" i="25"/>
  <c r="AX307" i="25"/>
  <c r="AY307" i="25"/>
  <c r="AZ307" i="25"/>
  <c r="BA307" i="25"/>
  <c r="BB307" i="25"/>
  <c r="BC307" i="25"/>
  <c r="BD307" i="25"/>
  <c r="BE307" i="25"/>
  <c r="AI308" i="25"/>
  <c r="AJ308" i="25"/>
  <c r="AK308" i="25"/>
  <c r="AL308" i="25"/>
  <c r="AM308" i="25"/>
  <c r="AN308" i="25"/>
  <c r="AO308" i="25"/>
  <c r="AP308" i="25"/>
  <c r="AQ308" i="25"/>
  <c r="AR308" i="25"/>
  <c r="AS308" i="25"/>
  <c r="AT308" i="25"/>
  <c r="AU308" i="25"/>
  <c r="AV308" i="25"/>
  <c r="AW308" i="25"/>
  <c r="AX308" i="25"/>
  <c r="AY308" i="25"/>
  <c r="AZ308" i="25"/>
  <c r="BA308" i="25"/>
  <c r="BB308" i="25"/>
  <c r="BC308" i="25"/>
  <c r="BD308" i="25"/>
  <c r="BE308" i="25"/>
  <c r="AI309" i="25"/>
  <c r="AJ309" i="25"/>
  <c r="AK309" i="25"/>
  <c r="AL309" i="25"/>
  <c r="AM309" i="25"/>
  <c r="AN309" i="25"/>
  <c r="AO309" i="25"/>
  <c r="AP309" i="25"/>
  <c r="AQ309" i="25"/>
  <c r="AR309" i="25"/>
  <c r="AS309" i="25"/>
  <c r="AT309" i="25"/>
  <c r="AU309" i="25"/>
  <c r="AV309" i="25"/>
  <c r="AW309" i="25"/>
  <c r="AX309" i="25"/>
  <c r="AY309" i="25"/>
  <c r="AZ309" i="25"/>
  <c r="BA309" i="25"/>
  <c r="BB309" i="25"/>
  <c r="BC309" i="25"/>
  <c r="BD309" i="25"/>
  <c r="BE309" i="25"/>
  <c r="AI310" i="25"/>
  <c r="AJ310" i="25"/>
  <c r="AK310" i="25"/>
  <c r="AL310" i="25"/>
  <c r="AM310" i="25"/>
  <c r="AN310" i="25"/>
  <c r="AO310" i="25"/>
  <c r="AP310" i="25"/>
  <c r="AQ310" i="25"/>
  <c r="AR310" i="25"/>
  <c r="AS310" i="25"/>
  <c r="AT310" i="25"/>
  <c r="AU310" i="25"/>
  <c r="AV310" i="25"/>
  <c r="AW310" i="25"/>
  <c r="AX310" i="25"/>
  <c r="AY310" i="25"/>
  <c r="AZ310" i="25"/>
  <c r="BA310" i="25"/>
  <c r="BB310" i="25"/>
  <c r="BC310" i="25"/>
  <c r="BD310" i="25"/>
  <c r="BE310" i="25"/>
  <c r="AI311" i="25"/>
  <c r="AJ311" i="25"/>
  <c r="AK311" i="25"/>
  <c r="AL311" i="25"/>
  <c r="AM311" i="25"/>
  <c r="AN311" i="25"/>
  <c r="AO311" i="25"/>
  <c r="AP311" i="25"/>
  <c r="AQ311" i="25"/>
  <c r="AR311" i="25"/>
  <c r="AS311" i="25"/>
  <c r="AT311" i="25"/>
  <c r="AU311" i="25"/>
  <c r="AV311" i="25"/>
  <c r="AW311" i="25"/>
  <c r="AX311" i="25"/>
  <c r="AY311" i="25"/>
  <c r="AZ311" i="25"/>
  <c r="BA311" i="25"/>
  <c r="BB311" i="25"/>
  <c r="BC311" i="25"/>
  <c r="BD311" i="25"/>
  <c r="BE311" i="25"/>
  <c r="AI312" i="25"/>
  <c r="AJ312" i="25"/>
  <c r="AK312" i="25"/>
  <c r="AL312" i="25"/>
  <c r="AM312" i="25"/>
  <c r="AN312" i="25"/>
  <c r="AO312" i="25"/>
  <c r="AP312" i="25"/>
  <c r="AQ312" i="25"/>
  <c r="AR312" i="25"/>
  <c r="AS312" i="25"/>
  <c r="AT312" i="25"/>
  <c r="AU312" i="25"/>
  <c r="AV312" i="25"/>
  <c r="AW312" i="25"/>
  <c r="AX312" i="25"/>
  <c r="AY312" i="25"/>
  <c r="AZ312" i="25"/>
  <c r="BA312" i="25"/>
  <c r="BB312" i="25"/>
  <c r="BC312" i="25"/>
  <c r="BD312" i="25"/>
  <c r="BE312" i="25"/>
  <c r="AI313" i="25"/>
  <c r="AJ313" i="25"/>
  <c r="AK313" i="25"/>
  <c r="AL313" i="25"/>
  <c r="AM313" i="25"/>
  <c r="AN313" i="25"/>
  <c r="AO313" i="25"/>
  <c r="AP313" i="25"/>
  <c r="AQ313" i="25"/>
  <c r="AR313" i="25"/>
  <c r="AS313" i="25"/>
  <c r="AT313" i="25"/>
  <c r="AU313" i="25"/>
  <c r="AV313" i="25"/>
  <c r="AW313" i="25"/>
  <c r="AX313" i="25"/>
  <c r="AY313" i="25"/>
  <c r="AZ313" i="25"/>
  <c r="BA313" i="25"/>
  <c r="BB313" i="25"/>
  <c r="BC313" i="25"/>
  <c r="BD313" i="25"/>
  <c r="BE313" i="25"/>
  <c r="AI314" i="25"/>
  <c r="AJ314" i="25"/>
  <c r="AK314" i="25"/>
  <c r="AL314" i="25"/>
  <c r="AM314" i="25"/>
  <c r="AN314" i="25"/>
  <c r="AO314" i="25"/>
  <c r="AP314" i="25"/>
  <c r="AQ314" i="25"/>
  <c r="AR314" i="25"/>
  <c r="AS314" i="25"/>
  <c r="AT314" i="25"/>
  <c r="AU314" i="25"/>
  <c r="AV314" i="25"/>
  <c r="AW314" i="25"/>
  <c r="AX314" i="25"/>
  <c r="AY314" i="25"/>
  <c r="AZ314" i="25"/>
  <c r="BA314" i="25"/>
  <c r="BB314" i="25"/>
  <c r="BC314" i="25"/>
  <c r="BD314" i="25"/>
  <c r="BE314" i="25"/>
  <c r="AI315" i="25"/>
  <c r="AJ315" i="25"/>
  <c r="AK315" i="25"/>
  <c r="AL315" i="25"/>
  <c r="AM315" i="25"/>
  <c r="AN315" i="25"/>
  <c r="AO315" i="25"/>
  <c r="AP315" i="25"/>
  <c r="AQ315" i="25"/>
  <c r="AR315" i="25"/>
  <c r="AS315" i="25"/>
  <c r="AT315" i="25"/>
  <c r="AU315" i="25"/>
  <c r="AV315" i="25"/>
  <c r="AW315" i="25"/>
  <c r="AX315" i="25"/>
  <c r="AY315" i="25"/>
  <c r="AZ315" i="25"/>
  <c r="BA315" i="25"/>
  <c r="BB315" i="25"/>
  <c r="BC315" i="25"/>
  <c r="BD315" i="25"/>
  <c r="BE315" i="25"/>
  <c r="AI316" i="25"/>
  <c r="AJ316" i="25"/>
  <c r="AK316" i="25"/>
  <c r="AL316" i="25"/>
  <c r="AM316" i="25"/>
  <c r="AN316" i="25"/>
  <c r="AO316" i="25"/>
  <c r="AP316" i="25"/>
  <c r="AQ316" i="25"/>
  <c r="AR316" i="25"/>
  <c r="AS316" i="25"/>
  <c r="AT316" i="25"/>
  <c r="AU316" i="25"/>
  <c r="AV316" i="25"/>
  <c r="AW316" i="25"/>
  <c r="AX316" i="25"/>
  <c r="AY316" i="25"/>
  <c r="AZ316" i="25"/>
  <c r="BA316" i="25"/>
  <c r="BB316" i="25"/>
  <c r="BC316" i="25"/>
  <c r="BD316" i="25"/>
  <c r="BE316" i="25"/>
  <c r="AI317" i="25"/>
  <c r="AJ317" i="25"/>
  <c r="AK317" i="25"/>
  <c r="AL317" i="25"/>
  <c r="AM317" i="25"/>
  <c r="AN317" i="25"/>
  <c r="AO317" i="25"/>
  <c r="AP317" i="25"/>
  <c r="AQ317" i="25"/>
  <c r="AR317" i="25"/>
  <c r="AS317" i="25"/>
  <c r="AT317" i="25"/>
  <c r="AU317" i="25"/>
  <c r="AV317" i="25"/>
  <c r="AW317" i="25"/>
  <c r="AX317" i="25"/>
  <c r="AY317" i="25"/>
  <c r="AZ317" i="25"/>
  <c r="BA317" i="25"/>
  <c r="BB317" i="25"/>
  <c r="BC317" i="25"/>
  <c r="BD317" i="25"/>
  <c r="BE317" i="25"/>
  <c r="AI318" i="25"/>
  <c r="AJ318" i="25"/>
  <c r="AK318" i="25"/>
  <c r="AL318" i="25"/>
  <c r="AM318" i="25"/>
  <c r="AN318" i="25"/>
  <c r="AO318" i="25"/>
  <c r="AP318" i="25"/>
  <c r="AQ318" i="25"/>
  <c r="AR318" i="25"/>
  <c r="AS318" i="25"/>
  <c r="AT318" i="25"/>
  <c r="AU318" i="25"/>
  <c r="AV318" i="25"/>
  <c r="AW318" i="25"/>
  <c r="AX318" i="25"/>
  <c r="AY318" i="25"/>
  <c r="AZ318" i="25"/>
  <c r="BA318" i="25"/>
  <c r="BB318" i="25"/>
  <c r="BC318" i="25"/>
  <c r="BD318" i="25"/>
  <c r="BE318" i="25"/>
  <c r="AI319" i="25"/>
  <c r="AJ319" i="25"/>
  <c r="AK319" i="25"/>
  <c r="AL319" i="25"/>
  <c r="AM319" i="25"/>
  <c r="AN319" i="25"/>
  <c r="AO319" i="25"/>
  <c r="AP319" i="25"/>
  <c r="AQ319" i="25"/>
  <c r="AR319" i="25"/>
  <c r="AS319" i="25"/>
  <c r="AT319" i="25"/>
  <c r="AU319" i="25"/>
  <c r="AV319" i="25"/>
  <c r="AW319" i="25"/>
  <c r="AX319" i="25"/>
  <c r="AY319" i="25"/>
  <c r="AZ319" i="25"/>
  <c r="BA319" i="25"/>
  <c r="BB319" i="25"/>
  <c r="BC319" i="25"/>
  <c r="BD319" i="25"/>
  <c r="BE319" i="25"/>
  <c r="AI320" i="25"/>
  <c r="AJ320" i="25"/>
  <c r="AK320" i="25"/>
  <c r="AL320" i="25"/>
  <c r="AM320" i="25"/>
  <c r="AN320" i="25"/>
  <c r="AO320" i="25"/>
  <c r="AP320" i="25"/>
  <c r="AQ320" i="25"/>
  <c r="AR320" i="25"/>
  <c r="AS320" i="25"/>
  <c r="AT320" i="25"/>
  <c r="AU320" i="25"/>
  <c r="AV320" i="25"/>
  <c r="AW320" i="25"/>
  <c r="AX320" i="25"/>
  <c r="AY320" i="25"/>
  <c r="AZ320" i="25"/>
  <c r="BA320" i="25"/>
  <c r="BB320" i="25"/>
  <c r="BC320" i="25"/>
  <c r="BD320" i="25"/>
  <c r="BE320" i="25"/>
  <c r="AI321" i="25"/>
  <c r="AJ321" i="25"/>
  <c r="AK321" i="25"/>
  <c r="AL321" i="25"/>
  <c r="AM321" i="25"/>
  <c r="AN321" i="25"/>
  <c r="AO321" i="25"/>
  <c r="AP321" i="25"/>
  <c r="AQ321" i="25"/>
  <c r="AR321" i="25"/>
  <c r="AS321" i="25"/>
  <c r="AT321" i="25"/>
  <c r="AU321" i="25"/>
  <c r="AV321" i="25"/>
  <c r="AW321" i="25"/>
  <c r="AX321" i="25"/>
  <c r="AY321" i="25"/>
  <c r="AZ321" i="25"/>
  <c r="BA321" i="25"/>
  <c r="BB321" i="25"/>
  <c r="BC321" i="25"/>
  <c r="BD321" i="25"/>
  <c r="BE321" i="25"/>
  <c r="AH273" i="25"/>
  <c r="AH274" i="25"/>
  <c r="AH275" i="25"/>
  <c r="BF275" i="25" s="1"/>
  <c r="AH276" i="25"/>
  <c r="AH277" i="25"/>
  <c r="BF277" i="25" s="1"/>
  <c r="AH278" i="25"/>
  <c r="AH279" i="25"/>
  <c r="BF279" i="25" s="1"/>
  <c r="AH280" i="25"/>
  <c r="AH281" i="25"/>
  <c r="AH282" i="25"/>
  <c r="AH283" i="25"/>
  <c r="AH284" i="25"/>
  <c r="AH285" i="25"/>
  <c r="BF285" i="25" s="1"/>
  <c r="AH286" i="25"/>
  <c r="AH287" i="25"/>
  <c r="BF287" i="25" s="1"/>
  <c r="AH288" i="25"/>
  <c r="AH289" i="25"/>
  <c r="AH290" i="25"/>
  <c r="AH291" i="25"/>
  <c r="AH292" i="25"/>
  <c r="AH293" i="25"/>
  <c r="BF293" i="25" s="1"/>
  <c r="AH294" i="25"/>
  <c r="AH295" i="25"/>
  <c r="BF295" i="25" s="1"/>
  <c r="AH296" i="25"/>
  <c r="AH297" i="25"/>
  <c r="AH298" i="25"/>
  <c r="AH299" i="25"/>
  <c r="AH300" i="25"/>
  <c r="AH301" i="25"/>
  <c r="BF301" i="25" s="1"/>
  <c r="AH302" i="25"/>
  <c r="AH303" i="25"/>
  <c r="BF303" i="25" s="1"/>
  <c r="AH304" i="25"/>
  <c r="AH305" i="25"/>
  <c r="AH306" i="25"/>
  <c r="AH307" i="25"/>
  <c r="AH308" i="25"/>
  <c r="AH309" i="25"/>
  <c r="BF309" i="25" s="1"/>
  <c r="AH310" i="25"/>
  <c r="AH311" i="25"/>
  <c r="BF311" i="25" s="1"/>
  <c r="AH312" i="25"/>
  <c r="AH313" i="25"/>
  <c r="AH314" i="25"/>
  <c r="AH315" i="25"/>
  <c r="AH316" i="25"/>
  <c r="AH317" i="25"/>
  <c r="AH318" i="25"/>
  <c r="AH319" i="25"/>
  <c r="BF319" i="25" s="1"/>
  <c r="AH320" i="25"/>
  <c r="AH321" i="25"/>
  <c r="AH272" i="25"/>
  <c r="F272" i="25"/>
  <c r="G272" i="25"/>
  <c r="H272" i="25"/>
  <c r="I272" i="25"/>
  <c r="J272" i="25"/>
  <c r="K272" i="25"/>
  <c r="AC272" i="25" s="1"/>
  <c r="L272" i="25"/>
  <c r="M272" i="25"/>
  <c r="N272" i="25"/>
  <c r="O272" i="25"/>
  <c r="P272" i="25"/>
  <c r="Q272" i="25"/>
  <c r="R272" i="25"/>
  <c r="S272" i="25"/>
  <c r="T272" i="25"/>
  <c r="U272" i="25"/>
  <c r="V272" i="25"/>
  <c r="W272" i="25"/>
  <c r="X272" i="25"/>
  <c r="Y272" i="25"/>
  <c r="Z272" i="25"/>
  <c r="AA272" i="25"/>
  <c r="AB272" i="25"/>
  <c r="F273" i="25"/>
  <c r="G273" i="25"/>
  <c r="H273" i="25"/>
  <c r="I273" i="25"/>
  <c r="J273" i="25"/>
  <c r="K273" i="25"/>
  <c r="L273" i="25"/>
  <c r="M273" i="25"/>
  <c r="N273" i="25"/>
  <c r="O273" i="25"/>
  <c r="P273" i="25"/>
  <c r="Q273" i="25"/>
  <c r="R273" i="25"/>
  <c r="S273" i="25"/>
  <c r="T273" i="25"/>
  <c r="U273" i="25"/>
  <c r="V273" i="25"/>
  <c r="W273" i="25"/>
  <c r="X273" i="25"/>
  <c r="Y273" i="25"/>
  <c r="Z273" i="25"/>
  <c r="AA273" i="25"/>
  <c r="AB273" i="25"/>
  <c r="F274" i="25"/>
  <c r="G274" i="25"/>
  <c r="H274" i="25"/>
  <c r="I274" i="25"/>
  <c r="J274" i="25"/>
  <c r="K274" i="25"/>
  <c r="L274" i="25"/>
  <c r="M274" i="25"/>
  <c r="N274" i="25"/>
  <c r="O274" i="25"/>
  <c r="P274" i="25"/>
  <c r="Q274" i="25"/>
  <c r="R274" i="25"/>
  <c r="S274" i="25"/>
  <c r="T274" i="25"/>
  <c r="U274" i="25"/>
  <c r="V274" i="25"/>
  <c r="W274" i="25"/>
  <c r="X274" i="25"/>
  <c r="Y274" i="25"/>
  <c r="Z274" i="25"/>
  <c r="AA274" i="25"/>
  <c r="AB274" i="25"/>
  <c r="F275" i="25"/>
  <c r="G275" i="25"/>
  <c r="H275" i="25"/>
  <c r="I275" i="25"/>
  <c r="J275" i="25"/>
  <c r="K275" i="25"/>
  <c r="L275" i="25"/>
  <c r="M275" i="25"/>
  <c r="N275" i="25"/>
  <c r="O275" i="25"/>
  <c r="P275" i="25"/>
  <c r="Q275" i="25"/>
  <c r="R275" i="25"/>
  <c r="S275" i="25"/>
  <c r="T275" i="25"/>
  <c r="U275" i="25"/>
  <c r="V275" i="25"/>
  <c r="W275" i="25"/>
  <c r="X275" i="25"/>
  <c r="Y275" i="25"/>
  <c r="Z275" i="25"/>
  <c r="AA275" i="25"/>
  <c r="AB275" i="25"/>
  <c r="F276" i="25"/>
  <c r="G276" i="25"/>
  <c r="AC276" i="25" s="1"/>
  <c r="H276" i="25"/>
  <c r="I276" i="25"/>
  <c r="J276" i="25"/>
  <c r="K276" i="25"/>
  <c r="L276" i="25"/>
  <c r="M276" i="25"/>
  <c r="N276" i="25"/>
  <c r="O276" i="25"/>
  <c r="P276" i="25"/>
  <c r="Q276" i="25"/>
  <c r="R276" i="25"/>
  <c r="S276" i="25"/>
  <c r="T276" i="25"/>
  <c r="U276" i="25"/>
  <c r="V276" i="25"/>
  <c r="W276" i="25"/>
  <c r="X276" i="25"/>
  <c r="Y276" i="25"/>
  <c r="Z276" i="25"/>
  <c r="AA276" i="25"/>
  <c r="AB276" i="25"/>
  <c r="F277" i="25"/>
  <c r="G277" i="25"/>
  <c r="H277" i="25"/>
  <c r="I277" i="25"/>
  <c r="J277" i="25"/>
  <c r="K277" i="25"/>
  <c r="L277" i="25"/>
  <c r="M277" i="25"/>
  <c r="N277" i="25"/>
  <c r="O277" i="25"/>
  <c r="P277" i="25"/>
  <c r="Q277" i="25"/>
  <c r="R277" i="25"/>
  <c r="S277" i="25"/>
  <c r="T277" i="25"/>
  <c r="U277" i="25"/>
  <c r="V277" i="25"/>
  <c r="W277" i="25"/>
  <c r="X277" i="25"/>
  <c r="Y277" i="25"/>
  <c r="Z277" i="25"/>
  <c r="AA277" i="25"/>
  <c r="AB277" i="25"/>
  <c r="F278" i="25"/>
  <c r="G278" i="25"/>
  <c r="H278" i="25"/>
  <c r="I278" i="25"/>
  <c r="AC278" i="25" s="1"/>
  <c r="J278" i="25"/>
  <c r="K278" i="25"/>
  <c r="L278" i="25"/>
  <c r="M278" i="25"/>
  <c r="N278" i="25"/>
  <c r="O278" i="25"/>
  <c r="P278" i="25"/>
  <c r="Q278" i="25"/>
  <c r="R278" i="25"/>
  <c r="S278" i="25"/>
  <c r="T278" i="25"/>
  <c r="U278" i="25"/>
  <c r="V278" i="25"/>
  <c r="W278" i="25"/>
  <c r="X278" i="25"/>
  <c r="Y278" i="25"/>
  <c r="Z278" i="25"/>
  <c r="AA278" i="25"/>
  <c r="AB278" i="25"/>
  <c r="F279" i="25"/>
  <c r="G279" i="25"/>
  <c r="H279" i="25"/>
  <c r="I279" i="25"/>
  <c r="J279" i="25"/>
  <c r="K279" i="25"/>
  <c r="L279" i="25"/>
  <c r="M279" i="25"/>
  <c r="N279" i="25"/>
  <c r="O279" i="25"/>
  <c r="P279" i="25"/>
  <c r="Q279" i="25"/>
  <c r="R279" i="25"/>
  <c r="S279" i="25"/>
  <c r="T279" i="25"/>
  <c r="U279" i="25"/>
  <c r="V279" i="25"/>
  <c r="W279" i="25"/>
  <c r="X279" i="25"/>
  <c r="Y279" i="25"/>
  <c r="Z279" i="25"/>
  <c r="AA279" i="25"/>
  <c r="AB279" i="25"/>
  <c r="F280" i="25"/>
  <c r="G280" i="25"/>
  <c r="H280" i="25"/>
  <c r="I280" i="25"/>
  <c r="J280" i="25"/>
  <c r="K280" i="25"/>
  <c r="L280" i="25"/>
  <c r="M280" i="25"/>
  <c r="N280" i="25"/>
  <c r="O280" i="25"/>
  <c r="P280" i="25"/>
  <c r="Q280" i="25"/>
  <c r="R280" i="25"/>
  <c r="S280" i="25"/>
  <c r="T280" i="25"/>
  <c r="U280" i="25"/>
  <c r="V280" i="25"/>
  <c r="W280" i="25"/>
  <c r="X280" i="25"/>
  <c r="Y280" i="25"/>
  <c r="Z280" i="25"/>
  <c r="AA280" i="25"/>
  <c r="AB280" i="25"/>
  <c r="F281" i="25"/>
  <c r="G281" i="25"/>
  <c r="H281" i="25"/>
  <c r="I281" i="25"/>
  <c r="J281" i="25"/>
  <c r="K281" i="25"/>
  <c r="L281" i="25"/>
  <c r="M281" i="25"/>
  <c r="N281" i="25"/>
  <c r="O281" i="25"/>
  <c r="P281" i="25"/>
  <c r="Q281" i="25"/>
  <c r="R281" i="25"/>
  <c r="S281" i="25"/>
  <c r="T281" i="25"/>
  <c r="U281" i="25"/>
  <c r="V281" i="25"/>
  <c r="W281" i="25"/>
  <c r="X281" i="25"/>
  <c r="Y281" i="25"/>
  <c r="Z281" i="25"/>
  <c r="AA281" i="25"/>
  <c r="AB281" i="25"/>
  <c r="F282" i="25"/>
  <c r="G282" i="25"/>
  <c r="H282" i="25"/>
  <c r="I282" i="25"/>
  <c r="J282" i="25"/>
  <c r="K282" i="25"/>
  <c r="L282" i="25"/>
  <c r="M282" i="25"/>
  <c r="N282" i="25"/>
  <c r="O282" i="25"/>
  <c r="P282" i="25"/>
  <c r="Q282" i="25"/>
  <c r="R282" i="25"/>
  <c r="S282" i="25"/>
  <c r="T282" i="25"/>
  <c r="U282" i="25"/>
  <c r="V282" i="25"/>
  <c r="W282" i="25"/>
  <c r="X282" i="25"/>
  <c r="Y282" i="25"/>
  <c r="Z282" i="25"/>
  <c r="AA282" i="25"/>
  <c r="AB282" i="25"/>
  <c r="F283" i="25"/>
  <c r="G283" i="25"/>
  <c r="H283" i="25"/>
  <c r="I283" i="25"/>
  <c r="J283" i="25"/>
  <c r="K283" i="25"/>
  <c r="L283" i="25"/>
  <c r="M283" i="25"/>
  <c r="N283" i="25"/>
  <c r="O283" i="25"/>
  <c r="P283" i="25"/>
  <c r="Q283" i="25"/>
  <c r="R283" i="25"/>
  <c r="S283" i="25"/>
  <c r="T283" i="25"/>
  <c r="U283" i="25"/>
  <c r="V283" i="25"/>
  <c r="W283" i="25"/>
  <c r="X283" i="25"/>
  <c r="Y283" i="25"/>
  <c r="Z283" i="25"/>
  <c r="AA283" i="25"/>
  <c r="AB283" i="25"/>
  <c r="F284" i="25"/>
  <c r="G284" i="25"/>
  <c r="H284" i="25"/>
  <c r="I284" i="25"/>
  <c r="J284" i="25"/>
  <c r="K284" i="25"/>
  <c r="L284" i="25"/>
  <c r="M284" i="25"/>
  <c r="N284" i="25"/>
  <c r="O284" i="25"/>
  <c r="P284" i="25"/>
  <c r="Q284" i="25"/>
  <c r="R284" i="25"/>
  <c r="S284" i="25"/>
  <c r="T284" i="25"/>
  <c r="U284" i="25"/>
  <c r="V284" i="25"/>
  <c r="W284" i="25"/>
  <c r="X284" i="25"/>
  <c r="Y284" i="25"/>
  <c r="Z284" i="25"/>
  <c r="AA284" i="25"/>
  <c r="AB284" i="25"/>
  <c r="F285" i="25"/>
  <c r="G285" i="25"/>
  <c r="H285" i="25"/>
  <c r="I285" i="25"/>
  <c r="J285" i="25"/>
  <c r="K285" i="25"/>
  <c r="L285" i="25"/>
  <c r="M285" i="25"/>
  <c r="N285" i="25"/>
  <c r="O285" i="25"/>
  <c r="P285" i="25"/>
  <c r="Q285" i="25"/>
  <c r="R285" i="25"/>
  <c r="S285" i="25"/>
  <c r="T285" i="25"/>
  <c r="U285" i="25"/>
  <c r="V285" i="25"/>
  <c r="W285" i="25"/>
  <c r="X285" i="25"/>
  <c r="Y285" i="25"/>
  <c r="Z285" i="25"/>
  <c r="AA285" i="25"/>
  <c r="AB285" i="25"/>
  <c r="F286" i="25"/>
  <c r="G286" i="25"/>
  <c r="H286" i="25"/>
  <c r="I286" i="25"/>
  <c r="J286" i="25"/>
  <c r="K286" i="25"/>
  <c r="L286" i="25"/>
  <c r="M286" i="25"/>
  <c r="N286" i="25"/>
  <c r="O286" i="25"/>
  <c r="P286" i="25"/>
  <c r="Q286" i="25"/>
  <c r="R286" i="25"/>
  <c r="S286" i="25"/>
  <c r="T286" i="25"/>
  <c r="U286" i="25"/>
  <c r="V286" i="25"/>
  <c r="W286" i="25"/>
  <c r="X286" i="25"/>
  <c r="Y286" i="25"/>
  <c r="Z286" i="25"/>
  <c r="AA286" i="25"/>
  <c r="AB286" i="25"/>
  <c r="F287" i="25"/>
  <c r="G287" i="25"/>
  <c r="H287" i="25"/>
  <c r="I287" i="25"/>
  <c r="J287" i="25"/>
  <c r="K287" i="25"/>
  <c r="L287" i="25"/>
  <c r="M287" i="25"/>
  <c r="N287" i="25"/>
  <c r="O287" i="25"/>
  <c r="P287" i="25"/>
  <c r="Q287" i="25"/>
  <c r="R287" i="25"/>
  <c r="S287" i="25"/>
  <c r="T287" i="25"/>
  <c r="U287" i="25"/>
  <c r="V287" i="25"/>
  <c r="W287" i="25"/>
  <c r="X287" i="25"/>
  <c r="Y287" i="25"/>
  <c r="Z287" i="25"/>
  <c r="AA287" i="25"/>
  <c r="AB287" i="25"/>
  <c r="F288" i="25"/>
  <c r="G288" i="25"/>
  <c r="H288" i="25"/>
  <c r="I288" i="25"/>
  <c r="J288" i="25"/>
  <c r="K288" i="25"/>
  <c r="L288" i="25"/>
  <c r="M288" i="25"/>
  <c r="N288" i="25"/>
  <c r="O288" i="25"/>
  <c r="P288" i="25"/>
  <c r="Q288" i="25"/>
  <c r="R288" i="25"/>
  <c r="S288" i="25"/>
  <c r="T288" i="25"/>
  <c r="U288" i="25"/>
  <c r="V288" i="25"/>
  <c r="W288" i="25"/>
  <c r="X288" i="25"/>
  <c r="Y288" i="25"/>
  <c r="Z288" i="25"/>
  <c r="AA288" i="25"/>
  <c r="AB288" i="25"/>
  <c r="F289" i="25"/>
  <c r="G289" i="25"/>
  <c r="H289" i="25"/>
  <c r="I289" i="25"/>
  <c r="J289" i="25"/>
  <c r="K289" i="25"/>
  <c r="L289" i="25"/>
  <c r="M289" i="25"/>
  <c r="N289" i="25"/>
  <c r="O289" i="25"/>
  <c r="P289" i="25"/>
  <c r="Q289" i="25"/>
  <c r="R289" i="25"/>
  <c r="S289" i="25"/>
  <c r="T289" i="25"/>
  <c r="U289" i="25"/>
  <c r="V289" i="25"/>
  <c r="W289" i="25"/>
  <c r="X289" i="25"/>
  <c r="Y289" i="25"/>
  <c r="Z289" i="25"/>
  <c r="AA289" i="25"/>
  <c r="AB289" i="25"/>
  <c r="F290" i="25"/>
  <c r="G290" i="25"/>
  <c r="H290" i="25"/>
  <c r="I290" i="25"/>
  <c r="J290" i="25"/>
  <c r="K290" i="25"/>
  <c r="L290" i="25"/>
  <c r="M290" i="25"/>
  <c r="N290" i="25"/>
  <c r="O290" i="25"/>
  <c r="P290" i="25"/>
  <c r="Q290" i="25"/>
  <c r="R290" i="25"/>
  <c r="S290" i="25"/>
  <c r="T290" i="25"/>
  <c r="U290" i="25"/>
  <c r="V290" i="25"/>
  <c r="W290" i="25"/>
  <c r="X290" i="25"/>
  <c r="Y290" i="25"/>
  <c r="Z290" i="25"/>
  <c r="AA290" i="25"/>
  <c r="AB290" i="25"/>
  <c r="F291" i="25"/>
  <c r="G291" i="25"/>
  <c r="H291" i="25"/>
  <c r="I291" i="25"/>
  <c r="J291" i="25"/>
  <c r="K291" i="25"/>
  <c r="L291" i="25"/>
  <c r="M291" i="25"/>
  <c r="N291" i="25"/>
  <c r="O291" i="25"/>
  <c r="P291" i="25"/>
  <c r="Q291" i="25"/>
  <c r="R291" i="25"/>
  <c r="S291" i="25"/>
  <c r="T291" i="25"/>
  <c r="U291" i="25"/>
  <c r="V291" i="25"/>
  <c r="W291" i="25"/>
  <c r="X291" i="25"/>
  <c r="Y291" i="25"/>
  <c r="Z291" i="25"/>
  <c r="AA291" i="25"/>
  <c r="AB291" i="25"/>
  <c r="F292" i="25"/>
  <c r="G292" i="25"/>
  <c r="H292" i="25"/>
  <c r="I292" i="25"/>
  <c r="J292" i="25"/>
  <c r="K292" i="25"/>
  <c r="L292" i="25"/>
  <c r="M292" i="25"/>
  <c r="N292" i="25"/>
  <c r="O292" i="25"/>
  <c r="P292" i="25"/>
  <c r="Q292" i="25"/>
  <c r="R292" i="25"/>
  <c r="S292" i="25"/>
  <c r="T292" i="25"/>
  <c r="U292" i="25"/>
  <c r="V292" i="25"/>
  <c r="W292" i="25"/>
  <c r="X292" i="25"/>
  <c r="Y292" i="25"/>
  <c r="Z292" i="25"/>
  <c r="AA292" i="25"/>
  <c r="AB292" i="25"/>
  <c r="F293" i="25"/>
  <c r="G293" i="25"/>
  <c r="H293" i="25"/>
  <c r="I293" i="25"/>
  <c r="J293" i="25"/>
  <c r="K293" i="25"/>
  <c r="L293" i="25"/>
  <c r="M293" i="25"/>
  <c r="N293" i="25"/>
  <c r="O293" i="25"/>
  <c r="P293" i="25"/>
  <c r="Q293" i="25"/>
  <c r="R293" i="25"/>
  <c r="S293" i="25"/>
  <c r="T293" i="25"/>
  <c r="U293" i="25"/>
  <c r="V293" i="25"/>
  <c r="W293" i="25"/>
  <c r="X293" i="25"/>
  <c r="Y293" i="25"/>
  <c r="Z293" i="25"/>
  <c r="AA293" i="25"/>
  <c r="AB293" i="25"/>
  <c r="F294" i="25"/>
  <c r="G294" i="25"/>
  <c r="H294" i="25"/>
  <c r="I294" i="25"/>
  <c r="J294" i="25"/>
  <c r="K294" i="25"/>
  <c r="L294" i="25"/>
  <c r="M294" i="25"/>
  <c r="N294" i="25"/>
  <c r="O294" i="25"/>
  <c r="P294" i="25"/>
  <c r="Q294" i="25"/>
  <c r="R294" i="25"/>
  <c r="S294" i="25"/>
  <c r="T294" i="25"/>
  <c r="U294" i="25"/>
  <c r="V294" i="25"/>
  <c r="W294" i="25"/>
  <c r="X294" i="25"/>
  <c r="Y294" i="25"/>
  <c r="Z294" i="25"/>
  <c r="AA294" i="25"/>
  <c r="AB294" i="25"/>
  <c r="F295" i="25"/>
  <c r="G295" i="25"/>
  <c r="H295" i="25"/>
  <c r="I295" i="25"/>
  <c r="J295" i="25"/>
  <c r="K295" i="25"/>
  <c r="L295" i="25"/>
  <c r="M295" i="25"/>
  <c r="N295" i="25"/>
  <c r="O295" i="25"/>
  <c r="P295" i="25"/>
  <c r="Q295" i="25"/>
  <c r="R295" i="25"/>
  <c r="S295" i="25"/>
  <c r="T295" i="25"/>
  <c r="U295" i="25"/>
  <c r="V295" i="25"/>
  <c r="W295" i="25"/>
  <c r="X295" i="25"/>
  <c r="Y295" i="25"/>
  <c r="Z295" i="25"/>
  <c r="AA295" i="25"/>
  <c r="AB295" i="25"/>
  <c r="F296" i="25"/>
  <c r="G296" i="25"/>
  <c r="H296" i="25"/>
  <c r="I296" i="25"/>
  <c r="J296" i="25"/>
  <c r="K296" i="25"/>
  <c r="L296" i="25"/>
  <c r="M296" i="25"/>
  <c r="N296" i="25"/>
  <c r="O296" i="25"/>
  <c r="P296" i="25"/>
  <c r="Q296" i="25"/>
  <c r="R296" i="25"/>
  <c r="S296" i="25"/>
  <c r="T296" i="25"/>
  <c r="U296" i="25"/>
  <c r="V296" i="25"/>
  <c r="W296" i="25"/>
  <c r="X296" i="25"/>
  <c r="Y296" i="25"/>
  <c r="Z296" i="25"/>
  <c r="AA296" i="25"/>
  <c r="AB296" i="25"/>
  <c r="F297" i="25"/>
  <c r="G297" i="25"/>
  <c r="H297" i="25"/>
  <c r="I297" i="25"/>
  <c r="J297" i="25"/>
  <c r="K297" i="25"/>
  <c r="L297" i="25"/>
  <c r="M297" i="25"/>
  <c r="N297" i="25"/>
  <c r="O297" i="25"/>
  <c r="P297" i="25"/>
  <c r="Q297" i="25"/>
  <c r="R297" i="25"/>
  <c r="S297" i="25"/>
  <c r="T297" i="25"/>
  <c r="U297" i="25"/>
  <c r="V297" i="25"/>
  <c r="W297" i="25"/>
  <c r="X297" i="25"/>
  <c r="Y297" i="25"/>
  <c r="Z297" i="25"/>
  <c r="AA297" i="25"/>
  <c r="AB297" i="25"/>
  <c r="F298" i="25"/>
  <c r="G298" i="25"/>
  <c r="H298" i="25"/>
  <c r="I298" i="25"/>
  <c r="J298" i="25"/>
  <c r="K298" i="25"/>
  <c r="L298" i="25"/>
  <c r="M298" i="25"/>
  <c r="N298" i="25"/>
  <c r="O298" i="25"/>
  <c r="P298" i="25"/>
  <c r="Q298" i="25"/>
  <c r="R298" i="25"/>
  <c r="S298" i="25"/>
  <c r="T298" i="25"/>
  <c r="U298" i="25"/>
  <c r="V298" i="25"/>
  <c r="W298" i="25"/>
  <c r="X298" i="25"/>
  <c r="Y298" i="25"/>
  <c r="Z298" i="25"/>
  <c r="AA298" i="25"/>
  <c r="AB298" i="25"/>
  <c r="F299" i="25"/>
  <c r="G299" i="25"/>
  <c r="H299" i="25"/>
  <c r="I299" i="25"/>
  <c r="J299" i="25"/>
  <c r="K299" i="25"/>
  <c r="L299" i="25"/>
  <c r="M299" i="25"/>
  <c r="N299" i="25"/>
  <c r="O299" i="25"/>
  <c r="P299" i="25"/>
  <c r="Q299" i="25"/>
  <c r="R299" i="25"/>
  <c r="S299" i="25"/>
  <c r="T299" i="25"/>
  <c r="U299" i="25"/>
  <c r="V299" i="25"/>
  <c r="W299" i="25"/>
  <c r="X299" i="25"/>
  <c r="Y299" i="25"/>
  <c r="Z299" i="25"/>
  <c r="AA299" i="25"/>
  <c r="AB299" i="25"/>
  <c r="F300" i="25"/>
  <c r="G300" i="25"/>
  <c r="H300" i="25"/>
  <c r="I300" i="25"/>
  <c r="J300" i="25"/>
  <c r="K300" i="25"/>
  <c r="L300" i="25"/>
  <c r="M300" i="25"/>
  <c r="N300" i="25"/>
  <c r="O300" i="25"/>
  <c r="P300" i="25"/>
  <c r="Q300" i="25"/>
  <c r="R300" i="25"/>
  <c r="S300" i="25"/>
  <c r="T300" i="25"/>
  <c r="U300" i="25"/>
  <c r="V300" i="25"/>
  <c r="W300" i="25"/>
  <c r="X300" i="25"/>
  <c r="Y300" i="25"/>
  <c r="Z300" i="25"/>
  <c r="AA300" i="25"/>
  <c r="AB300" i="25"/>
  <c r="F301" i="25"/>
  <c r="G301" i="25"/>
  <c r="H301" i="25"/>
  <c r="I301" i="25"/>
  <c r="J301" i="25"/>
  <c r="K301" i="25"/>
  <c r="L301" i="25"/>
  <c r="M301" i="25"/>
  <c r="N301" i="25"/>
  <c r="O301" i="25"/>
  <c r="P301" i="25"/>
  <c r="Q301" i="25"/>
  <c r="R301" i="25"/>
  <c r="S301" i="25"/>
  <c r="T301" i="25"/>
  <c r="U301" i="25"/>
  <c r="V301" i="25"/>
  <c r="W301" i="25"/>
  <c r="X301" i="25"/>
  <c r="Y301" i="25"/>
  <c r="Z301" i="25"/>
  <c r="AA301" i="25"/>
  <c r="AB301" i="25"/>
  <c r="F302" i="25"/>
  <c r="G302" i="25"/>
  <c r="H302" i="25"/>
  <c r="I302" i="25"/>
  <c r="J302" i="25"/>
  <c r="K302" i="25"/>
  <c r="L302" i="25"/>
  <c r="M302" i="25"/>
  <c r="N302" i="25"/>
  <c r="O302" i="25"/>
  <c r="P302" i="25"/>
  <c r="Q302" i="25"/>
  <c r="R302" i="25"/>
  <c r="S302" i="25"/>
  <c r="T302" i="25"/>
  <c r="U302" i="25"/>
  <c r="V302" i="25"/>
  <c r="W302" i="25"/>
  <c r="X302" i="25"/>
  <c r="Y302" i="25"/>
  <c r="Z302" i="25"/>
  <c r="AA302" i="25"/>
  <c r="AB302" i="25"/>
  <c r="F303" i="25"/>
  <c r="G303" i="25"/>
  <c r="H303" i="25"/>
  <c r="I303" i="25"/>
  <c r="J303" i="25"/>
  <c r="K303" i="25"/>
  <c r="L303" i="25"/>
  <c r="M303" i="25"/>
  <c r="N303" i="25"/>
  <c r="O303" i="25"/>
  <c r="P303" i="25"/>
  <c r="Q303" i="25"/>
  <c r="R303" i="25"/>
  <c r="S303" i="25"/>
  <c r="T303" i="25"/>
  <c r="U303" i="25"/>
  <c r="V303" i="25"/>
  <c r="W303" i="25"/>
  <c r="X303" i="25"/>
  <c r="Y303" i="25"/>
  <c r="Z303" i="25"/>
  <c r="AA303" i="25"/>
  <c r="AB303" i="25"/>
  <c r="F304" i="25"/>
  <c r="G304" i="25"/>
  <c r="H304" i="25"/>
  <c r="I304" i="25"/>
  <c r="J304" i="25"/>
  <c r="K304" i="25"/>
  <c r="L304" i="25"/>
  <c r="M304" i="25"/>
  <c r="N304" i="25"/>
  <c r="O304" i="25"/>
  <c r="P304" i="25"/>
  <c r="Q304" i="25"/>
  <c r="R304" i="25"/>
  <c r="S304" i="25"/>
  <c r="T304" i="25"/>
  <c r="U304" i="25"/>
  <c r="V304" i="25"/>
  <c r="W304" i="25"/>
  <c r="X304" i="25"/>
  <c r="Y304" i="25"/>
  <c r="Z304" i="25"/>
  <c r="AA304" i="25"/>
  <c r="AB304" i="25"/>
  <c r="F305" i="25"/>
  <c r="G305" i="25"/>
  <c r="H305" i="25"/>
  <c r="I305" i="25"/>
  <c r="J305" i="25"/>
  <c r="K305" i="25"/>
  <c r="L305" i="25"/>
  <c r="M305" i="25"/>
  <c r="N305" i="25"/>
  <c r="O305" i="25"/>
  <c r="P305" i="25"/>
  <c r="Q305" i="25"/>
  <c r="R305" i="25"/>
  <c r="S305" i="25"/>
  <c r="T305" i="25"/>
  <c r="U305" i="25"/>
  <c r="V305" i="25"/>
  <c r="W305" i="25"/>
  <c r="X305" i="25"/>
  <c r="Y305" i="25"/>
  <c r="Z305" i="25"/>
  <c r="AA305" i="25"/>
  <c r="AB305" i="25"/>
  <c r="F306" i="25"/>
  <c r="G306" i="25"/>
  <c r="H306" i="25"/>
  <c r="I306" i="25"/>
  <c r="J306" i="25"/>
  <c r="K306" i="25"/>
  <c r="L306" i="25"/>
  <c r="M306" i="25"/>
  <c r="N306" i="25"/>
  <c r="O306" i="25"/>
  <c r="P306" i="25"/>
  <c r="Q306" i="25"/>
  <c r="R306" i="25"/>
  <c r="S306" i="25"/>
  <c r="T306" i="25"/>
  <c r="U306" i="25"/>
  <c r="V306" i="25"/>
  <c r="W306" i="25"/>
  <c r="X306" i="25"/>
  <c r="Y306" i="25"/>
  <c r="Z306" i="25"/>
  <c r="AA306" i="25"/>
  <c r="AB306" i="25"/>
  <c r="F307" i="25"/>
  <c r="G307" i="25"/>
  <c r="H307" i="25"/>
  <c r="I307" i="25"/>
  <c r="J307" i="25"/>
  <c r="K307" i="25"/>
  <c r="L307" i="25"/>
  <c r="M307" i="25"/>
  <c r="N307" i="25"/>
  <c r="O307" i="25"/>
  <c r="P307" i="25"/>
  <c r="Q307" i="25"/>
  <c r="R307" i="25"/>
  <c r="S307" i="25"/>
  <c r="T307" i="25"/>
  <c r="U307" i="25"/>
  <c r="V307" i="25"/>
  <c r="W307" i="25"/>
  <c r="X307" i="25"/>
  <c r="Y307" i="25"/>
  <c r="Z307" i="25"/>
  <c r="AA307" i="25"/>
  <c r="AB307" i="25"/>
  <c r="F308" i="25"/>
  <c r="G308" i="25"/>
  <c r="H308" i="25"/>
  <c r="I308" i="25"/>
  <c r="J308" i="25"/>
  <c r="K308" i="25"/>
  <c r="L308" i="25"/>
  <c r="M308" i="25"/>
  <c r="N308" i="25"/>
  <c r="O308" i="25"/>
  <c r="P308" i="25"/>
  <c r="Q308" i="25"/>
  <c r="R308" i="25"/>
  <c r="S308" i="25"/>
  <c r="T308" i="25"/>
  <c r="U308" i="25"/>
  <c r="V308" i="25"/>
  <c r="W308" i="25"/>
  <c r="X308" i="25"/>
  <c r="Y308" i="25"/>
  <c r="Z308" i="25"/>
  <c r="AA308" i="25"/>
  <c r="AB308" i="25"/>
  <c r="F309" i="25"/>
  <c r="G309" i="25"/>
  <c r="H309" i="25"/>
  <c r="I309" i="25"/>
  <c r="J309" i="25"/>
  <c r="K309" i="25"/>
  <c r="L309" i="25"/>
  <c r="M309" i="25"/>
  <c r="N309" i="25"/>
  <c r="O309" i="25"/>
  <c r="P309" i="25"/>
  <c r="Q309" i="25"/>
  <c r="R309" i="25"/>
  <c r="S309" i="25"/>
  <c r="T309" i="25"/>
  <c r="U309" i="25"/>
  <c r="V309" i="25"/>
  <c r="W309" i="25"/>
  <c r="X309" i="25"/>
  <c r="Y309" i="25"/>
  <c r="Z309" i="25"/>
  <c r="AA309" i="25"/>
  <c r="AB309" i="25"/>
  <c r="F310" i="25"/>
  <c r="G310" i="25"/>
  <c r="H310" i="25"/>
  <c r="I310" i="25"/>
  <c r="J310" i="25"/>
  <c r="K310" i="25"/>
  <c r="L310" i="25"/>
  <c r="M310" i="25"/>
  <c r="N310" i="25"/>
  <c r="O310" i="25"/>
  <c r="P310" i="25"/>
  <c r="Q310" i="25"/>
  <c r="R310" i="25"/>
  <c r="S310" i="25"/>
  <c r="T310" i="25"/>
  <c r="U310" i="25"/>
  <c r="V310" i="25"/>
  <c r="W310" i="25"/>
  <c r="X310" i="25"/>
  <c r="Y310" i="25"/>
  <c r="Z310" i="25"/>
  <c r="AA310" i="25"/>
  <c r="AB310" i="25"/>
  <c r="F311" i="25"/>
  <c r="G311" i="25"/>
  <c r="H311" i="25"/>
  <c r="I311" i="25"/>
  <c r="J311" i="25"/>
  <c r="K311" i="25"/>
  <c r="L311" i="25"/>
  <c r="M311" i="25"/>
  <c r="N311" i="25"/>
  <c r="O311" i="25"/>
  <c r="P311" i="25"/>
  <c r="Q311" i="25"/>
  <c r="R311" i="25"/>
  <c r="S311" i="25"/>
  <c r="T311" i="25"/>
  <c r="U311" i="25"/>
  <c r="V311" i="25"/>
  <c r="W311" i="25"/>
  <c r="X311" i="25"/>
  <c r="Y311" i="25"/>
  <c r="Z311" i="25"/>
  <c r="AA311" i="25"/>
  <c r="AB311" i="25"/>
  <c r="F312" i="25"/>
  <c r="G312" i="25"/>
  <c r="H312" i="25"/>
  <c r="I312" i="25"/>
  <c r="J312" i="25"/>
  <c r="K312" i="25"/>
  <c r="L312" i="25"/>
  <c r="M312" i="25"/>
  <c r="N312" i="25"/>
  <c r="O312" i="25"/>
  <c r="P312" i="25"/>
  <c r="Q312" i="25"/>
  <c r="R312" i="25"/>
  <c r="S312" i="25"/>
  <c r="T312" i="25"/>
  <c r="U312" i="25"/>
  <c r="V312" i="25"/>
  <c r="W312" i="25"/>
  <c r="X312" i="25"/>
  <c r="Y312" i="25"/>
  <c r="Z312" i="25"/>
  <c r="AA312" i="25"/>
  <c r="AB312" i="25"/>
  <c r="F313" i="25"/>
  <c r="G313" i="25"/>
  <c r="H313" i="25"/>
  <c r="I313" i="25"/>
  <c r="J313" i="25"/>
  <c r="K313" i="25"/>
  <c r="L313" i="25"/>
  <c r="M313" i="25"/>
  <c r="N313" i="25"/>
  <c r="O313" i="25"/>
  <c r="P313" i="25"/>
  <c r="Q313" i="25"/>
  <c r="R313" i="25"/>
  <c r="S313" i="25"/>
  <c r="T313" i="25"/>
  <c r="U313" i="25"/>
  <c r="V313" i="25"/>
  <c r="W313" i="25"/>
  <c r="X313" i="25"/>
  <c r="Y313" i="25"/>
  <c r="Z313" i="25"/>
  <c r="AA313" i="25"/>
  <c r="AB313" i="25"/>
  <c r="F314" i="25"/>
  <c r="G314" i="25"/>
  <c r="H314" i="25"/>
  <c r="I314" i="25"/>
  <c r="J314" i="25"/>
  <c r="K314" i="25"/>
  <c r="L314" i="25"/>
  <c r="M314" i="25"/>
  <c r="N314" i="25"/>
  <c r="O314" i="25"/>
  <c r="P314" i="25"/>
  <c r="Q314" i="25"/>
  <c r="R314" i="25"/>
  <c r="S314" i="25"/>
  <c r="T314" i="25"/>
  <c r="U314" i="25"/>
  <c r="V314" i="25"/>
  <c r="W314" i="25"/>
  <c r="X314" i="25"/>
  <c r="Y314" i="25"/>
  <c r="Z314" i="25"/>
  <c r="AA314" i="25"/>
  <c r="AB314" i="25"/>
  <c r="F315" i="25"/>
  <c r="G315" i="25"/>
  <c r="H315" i="25"/>
  <c r="I315" i="25"/>
  <c r="J315" i="25"/>
  <c r="K315" i="25"/>
  <c r="L315" i="25"/>
  <c r="M315" i="25"/>
  <c r="N315" i="25"/>
  <c r="O315" i="25"/>
  <c r="P315" i="25"/>
  <c r="Q315" i="25"/>
  <c r="R315" i="25"/>
  <c r="S315" i="25"/>
  <c r="T315" i="25"/>
  <c r="U315" i="25"/>
  <c r="V315" i="25"/>
  <c r="W315" i="25"/>
  <c r="X315" i="25"/>
  <c r="Y315" i="25"/>
  <c r="Z315" i="25"/>
  <c r="AA315" i="25"/>
  <c r="AB315" i="25"/>
  <c r="F316" i="25"/>
  <c r="G316" i="25"/>
  <c r="H316" i="25"/>
  <c r="I316" i="25"/>
  <c r="J316" i="25"/>
  <c r="K316" i="25"/>
  <c r="L316" i="25"/>
  <c r="M316" i="25"/>
  <c r="N316" i="25"/>
  <c r="O316" i="25"/>
  <c r="P316" i="25"/>
  <c r="Q316" i="25"/>
  <c r="R316" i="25"/>
  <c r="S316" i="25"/>
  <c r="T316" i="25"/>
  <c r="U316" i="25"/>
  <c r="V316" i="25"/>
  <c r="W316" i="25"/>
  <c r="X316" i="25"/>
  <c r="Y316" i="25"/>
  <c r="Z316" i="25"/>
  <c r="AA316" i="25"/>
  <c r="AB316" i="25"/>
  <c r="F317" i="25"/>
  <c r="G317" i="25"/>
  <c r="H317" i="25"/>
  <c r="I317" i="25"/>
  <c r="J317" i="25"/>
  <c r="K317" i="25"/>
  <c r="L317" i="25"/>
  <c r="M317" i="25"/>
  <c r="N317" i="25"/>
  <c r="O317" i="25"/>
  <c r="P317" i="25"/>
  <c r="Q317" i="25"/>
  <c r="R317" i="25"/>
  <c r="S317" i="25"/>
  <c r="T317" i="25"/>
  <c r="U317" i="25"/>
  <c r="V317" i="25"/>
  <c r="W317" i="25"/>
  <c r="X317" i="25"/>
  <c r="Y317" i="25"/>
  <c r="Z317" i="25"/>
  <c r="AA317" i="25"/>
  <c r="AB317" i="25"/>
  <c r="F318" i="25"/>
  <c r="G318" i="25"/>
  <c r="H318" i="25"/>
  <c r="I318" i="25"/>
  <c r="J318" i="25"/>
  <c r="K318" i="25"/>
  <c r="L318" i="25"/>
  <c r="M318" i="25"/>
  <c r="N318" i="25"/>
  <c r="O318" i="25"/>
  <c r="P318" i="25"/>
  <c r="Q318" i="25"/>
  <c r="R318" i="25"/>
  <c r="S318" i="25"/>
  <c r="T318" i="25"/>
  <c r="U318" i="25"/>
  <c r="V318" i="25"/>
  <c r="W318" i="25"/>
  <c r="X318" i="25"/>
  <c r="Y318" i="25"/>
  <c r="Z318" i="25"/>
  <c r="AA318" i="25"/>
  <c r="AB318" i="25"/>
  <c r="F319" i="25"/>
  <c r="G319" i="25"/>
  <c r="H319" i="25"/>
  <c r="I319" i="25"/>
  <c r="J319" i="25"/>
  <c r="K319" i="25"/>
  <c r="L319" i="25"/>
  <c r="M319" i="25"/>
  <c r="N319" i="25"/>
  <c r="O319" i="25"/>
  <c r="P319" i="25"/>
  <c r="Q319" i="25"/>
  <c r="R319" i="25"/>
  <c r="S319" i="25"/>
  <c r="T319" i="25"/>
  <c r="U319" i="25"/>
  <c r="V319" i="25"/>
  <c r="W319" i="25"/>
  <c r="X319" i="25"/>
  <c r="Y319" i="25"/>
  <c r="Z319" i="25"/>
  <c r="AA319" i="25"/>
  <c r="AB319" i="25"/>
  <c r="F320" i="25"/>
  <c r="G320" i="25"/>
  <c r="H320" i="25"/>
  <c r="I320" i="25"/>
  <c r="J320" i="25"/>
  <c r="K320" i="25"/>
  <c r="L320" i="25"/>
  <c r="M320" i="25"/>
  <c r="N320" i="25"/>
  <c r="O320" i="25"/>
  <c r="P320" i="25"/>
  <c r="Q320" i="25"/>
  <c r="R320" i="25"/>
  <c r="S320" i="25"/>
  <c r="T320" i="25"/>
  <c r="U320" i="25"/>
  <c r="V320" i="25"/>
  <c r="W320" i="25"/>
  <c r="X320" i="25"/>
  <c r="Y320" i="25"/>
  <c r="Z320" i="25"/>
  <c r="AA320" i="25"/>
  <c r="AB320" i="25"/>
  <c r="F321" i="25"/>
  <c r="G321" i="25"/>
  <c r="H321" i="25"/>
  <c r="I321" i="25"/>
  <c r="J321" i="25"/>
  <c r="K321" i="25"/>
  <c r="L321" i="25"/>
  <c r="M321" i="25"/>
  <c r="N321" i="25"/>
  <c r="O321" i="25"/>
  <c r="P321" i="25"/>
  <c r="Q321" i="25"/>
  <c r="R321" i="25"/>
  <c r="S321" i="25"/>
  <c r="T321" i="25"/>
  <c r="U321" i="25"/>
  <c r="V321" i="25"/>
  <c r="W321" i="25"/>
  <c r="X321" i="25"/>
  <c r="Y321" i="25"/>
  <c r="Z321" i="25"/>
  <c r="AA321" i="25"/>
  <c r="AB321" i="25"/>
  <c r="E273" i="25"/>
  <c r="AC273" i="25" s="1"/>
  <c r="E274" i="25"/>
  <c r="E275" i="25"/>
  <c r="AC275" i="25" s="1"/>
  <c r="E276" i="25"/>
  <c r="E277" i="25"/>
  <c r="AC277" i="25" s="1"/>
  <c r="E278" i="25"/>
  <c r="E279" i="25"/>
  <c r="AC279" i="25" s="1"/>
  <c r="E280" i="25"/>
  <c r="AC280" i="25" s="1"/>
  <c r="E281" i="25"/>
  <c r="E282" i="25"/>
  <c r="E283" i="25"/>
  <c r="E284" i="25"/>
  <c r="E285" i="25"/>
  <c r="E286" i="25"/>
  <c r="E287" i="25"/>
  <c r="E288" i="25"/>
  <c r="AC288" i="25" s="1"/>
  <c r="E289" i="25"/>
  <c r="E290" i="25"/>
  <c r="E291" i="25"/>
  <c r="E292" i="25"/>
  <c r="E293" i="25"/>
  <c r="E294" i="25"/>
  <c r="E295" i="25"/>
  <c r="E296" i="25"/>
  <c r="AC296" i="25" s="1"/>
  <c r="E297" i="25"/>
  <c r="E298" i="25"/>
  <c r="E299" i="25"/>
  <c r="E300" i="25"/>
  <c r="E301" i="25"/>
  <c r="E302" i="25"/>
  <c r="E303" i="25"/>
  <c r="E304" i="25"/>
  <c r="AC304" i="25" s="1"/>
  <c r="E305" i="25"/>
  <c r="E306" i="25"/>
  <c r="E307" i="25"/>
  <c r="E308" i="25"/>
  <c r="E309" i="25"/>
  <c r="E310" i="25"/>
  <c r="E311" i="25"/>
  <c r="E312" i="25"/>
  <c r="AC312" i="25" s="1"/>
  <c r="E313" i="25"/>
  <c r="E314" i="25"/>
  <c r="E315" i="25"/>
  <c r="E316" i="25"/>
  <c r="E317" i="25"/>
  <c r="E318" i="25"/>
  <c r="E319" i="25"/>
  <c r="E320" i="25"/>
  <c r="AC320" i="25" s="1"/>
  <c r="E321" i="25"/>
  <c r="E272" i="25"/>
  <c r="B326" i="25"/>
  <c r="C326" i="25"/>
  <c r="B327" i="25"/>
  <c r="C327" i="25"/>
  <c r="B328" i="25"/>
  <c r="C328" i="25"/>
  <c r="B329" i="25"/>
  <c r="C329" i="25"/>
  <c r="B330" i="25"/>
  <c r="C330" i="25"/>
  <c r="B331" i="25"/>
  <c r="C331" i="25"/>
  <c r="B332" i="25"/>
  <c r="C332" i="25"/>
  <c r="B333" i="25"/>
  <c r="C333" i="25"/>
  <c r="B334" i="25"/>
  <c r="C334" i="25"/>
  <c r="B335" i="25"/>
  <c r="C335" i="25"/>
  <c r="B336" i="25"/>
  <c r="C336" i="25"/>
  <c r="B337" i="25"/>
  <c r="C337" i="25"/>
  <c r="B338" i="25"/>
  <c r="C338" i="25"/>
  <c r="B339" i="25"/>
  <c r="C339" i="25"/>
  <c r="B340" i="25"/>
  <c r="C340" i="25"/>
  <c r="B341" i="25"/>
  <c r="C341" i="25"/>
  <c r="B342" i="25"/>
  <c r="C342" i="25"/>
  <c r="B343" i="25"/>
  <c r="C343" i="25"/>
  <c r="B344" i="25"/>
  <c r="C344" i="25"/>
  <c r="B345" i="25"/>
  <c r="C345" i="25"/>
  <c r="B346" i="25"/>
  <c r="C346" i="25"/>
  <c r="B347" i="25"/>
  <c r="C347" i="25"/>
  <c r="B348" i="25"/>
  <c r="C348" i="25"/>
  <c r="B349" i="25"/>
  <c r="C349" i="25"/>
  <c r="B350" i="25"/>
  <c r="C350" i="25"/>
  <c r="B351" i="25"/>
  <c r="C351" i="25"/>
  <c r="B352" i="25"/>
  <c r="C352" i="25"/>
  <c r="B353" i="25"/>
  <c r="C353" i="25"/>
  <c r="B354" i="25"/>
  <c r="C354" i="25"/>
  <c r="B355" i="25"/>
  <c r="C355" i="25"/>
  <c r="B356" i="25"/>
  <c r="C356" i="25"/>
  <c r="B357" i="25"/>
  <c r="C357" i="25"/>
  <c r="B358" i="25"/>
  <c r="C358" i="25"/>
  <c r="B359" i="25"/>
  <c r="C359" i="25"/>
  <c r="B360" i="25"/>
  <c r="C360" i="25"/>
  <c r="B361" i="25"/>
  <c r="C361" i="25"/>
  <c r="B362" i="25"/>
  <c r="C362" i="25"/>
  <c r="B363" i="25"/>
  <c r="C363" i="25"/>
  <c r="B364" i="25"/>
  <c r="C364" i="25"/>
  <c r="B365" i="25"/>
  <c r="C365" i="25"/>
  <c r="B366" i="25"/>
  <c r="C366" i="25"/>
  <c r="B367" i="25"/>
  <c r="C367" i="25"/>
  <c r="B368" i="25"/>
  <c r="C368" i="25"/>
  <c r="B369" i="25"/>
  <c r="C369" i="25"/>
  <c r="B370" i="25"/>
  <c r="C370" i="25"/>
  <c r="B371" i="25"/>
  <c r="C371" i="25"/>
  <c r="B372" i="25"/>
  <c r="C372" i="25"/>
  <c r="B373" i="25"/>
  <c r="C373" i="25"/>
  <c r="B374" i="25"/>
  <c r="C374" i="25"/>
  <c r="C325" i="25"/>
  <c r="B325" i="25"/>
  <c r="B273" i="25"/>
  <c r="C273" i="25"/>
  <c r="B274" i="25"/>
  <c r="C274" i="25"/>
  <c r="B275" i="25"/>
  <c r="C275" i="25"/>
  <c r="B276" i="25"/>
  <c r="C276" i="25"/>
  <c r="B277" i="25"/>
  <c r="C277" i="25"/>
  <c r="B278" i="25"/>
  <c r="C278" i="25"/>
  <c r="B279" i="25"/>
  <c r="C279" i="25"/>
  <c r="B280" i="25"/>
  <c r="C280" i="25"/>
  <c r="B281" i="25"/>
  <c r="C281" i="25"/>
  <c r="B282" i="25"/>
  <c r="C282" i="25"/>
  <c r="B283" i="25"/>
  <c r="C283" i="25"/>
  <c r="B284" i="25"/>
  <c r="C284" i="25"/>
  <c r="B285" i="25"/>
  <c r="C285" i="25"/>
  <c r="B286" i="25"/>
  <c r="C286" i="25"/>
  <c r="B287" i="25"/>
  <c r="C287" i="25"/>
  <c r="B288" i="25"/>
  <c r="C288" i="25"/>
  <c r="B289" i="25"/>
  <c r="C289" i="25"/>
  <c r="B290" i="25"/>
  <c r="C290" i="25"/>
  <c r="B291" i="25"/>
  <c r="C291" i="25"/>
  <c r="B292" i="25"/>
  <c r="C292" i="25"/>
  <c r="B293" i="25"/>
  <c r="C293" i="25"/>
  <c r="B294" i="25"/>
  <c r="C294" i="25"/>
  <c r="B295" i="25"/>
  <c r="C295" i="25"/>
  <c r="B296" i="25"/>
  <c r="C296" i="25"/>
  <c r="B297" i="25"/>
  <c r="C297" i="25"/>
  <c r="B298" i="25"/>
  <c r="C298" i="25"/>
  <c r="B299" i="25"/>
  <c r="C299" i="25"/>
  <c r="B300" i="25"/>
  <c r="C300" i="25"/>
  <c r="B301" i="25"/>
  <c r="C301" i="25"/>
  <c r="B302" i="25"/>
  <c r="C302" i="25"/>
  <c r="B303" i="25"/>
  <c r="C303" i="25"/>
  <c r="B304" i="25"/>
  <c r="C304" i="25"/>
  <c r="B305" i="25"/>
  <c r="C305" i="25"/>
  <c r="B306" i="25"/>
  <c r="C306" i="25"/>
  <c r="B307" i="25"/>
  <c r="C307" i="25"/>
  <c r="B308" i="25"/>
  <c r="C308" i="25"/>
  <c r="B309" i="25"/>
  <c r="C309" i="25"/>
  <c r="B310" i="25"/>
  <c r="C310" i="25"/>
  <c r="B311" i="25"/>
  <c r="C311" i="25"/>
  <c r="B312" i="25"/>
  <c r="C312" i="25"/>
  <c r="B313" i="25"/>
  <c r="C313" i="25"/>
  <c r="B314" i="25"/>
  <c r="C314" i="25"/>
  <c r="B315" i="25"/>
  <c r="C315" i="25"/>
  <c r="B316" i="25"/>
  <c r="C316" i="25"/>
  <c r="B317" i="25"/>
  <c r="C317" i="25"/>
  <c r="B318" i="25"/>
  <c r="C318" i="25"/>
  <c r="B319" i="25"/>
  <c r="C319" i="25"/>
  <c r="B320" i="25"/>
  <c r="C320" i="25"/>
  <c r="B321" i="25"/>
  <c r="C321" i="25"/>
  <c r="C272" i="25"/>
  <c r="B272" i="25"/>
  <c r="AW218" i="25"/>
  <c r="AX218" i="25"/>
  <c r="AY218" i="25"/>
  <c r="AZ218" i="25"/>
  <c r="BA218" i="25"/>
  <c r="BB218" i="25"/>
  <c r="BC218" i="25"/>
  <c r="BD218" i="25"/>
  <c r="BE218" i="25"/>
  <c r="AW219" i="25"/>
  <c r="AX219" i="25"/>
  <c r="AY219" i="25"/>
  <c r="AZ219" i="25"/>
  <c r="BA219" i="25"/>
  <c r="BB219" i="25"/>
  <c r="BC219" i="25"/>
  <c r="BD219" i="25"/>
  <c r="BE219" i="25"/>
  <c r="AW220" i="25"/>
  <c r="AX220" i="25"/>
  <c r="AY220" i="25"/>
  <c r="AZ220" i="25"/>
  <c r="BA220" i="25"/>
  <c r="BB220" i="25"/>
  <c r="BC220" i="25"/>
  <c r="BD220" i="25"/>
  <c r="BE220" i="25"/>
  <c r="AW221" i="25"/>
  <c r="AX221" i="25"/>
  <c r="AY221" i="25"/>
  <c r="AZ221" i="25"/>
  <c r="BA221" i="25"/>
  <c r="BB221" i="25"/>
  <c r="BC221" i="25"/>
  <c r="BD221" i="25"/>
  <c r="BE221" i="25"/>
  <c r="AW222" i="25"/>
  <c r="AX222" i="25"/>
  <c r="AY222" i="25"/>
  <c r="AZ222" i="25"/>
  <c r="BA222" i="25"/>
  <c r="BB222" i="25"/>
  <c r="BC222" i="25"/>
  <c r="BD222" i="25"/>
  <c r="BE222" i="25"/>
  <c r="AW223" i="25"/>
  <c r="AX223" i="25"/>
  <c r="AY223" i="25"/>
  <c r="AZ223" i="25"/>
  <c r="BA223" i="25"/>
  <c r="BB223" i="25"/>
  <c r="BC223" i="25"/>
  <c r="BD223" i="25"/>
  <c r="BE223" i="25"/>
  <c r="AW224" i="25"/>
  <c r="AX224" i="25"/>
  <c r="AY224" i="25"/>
  <c r="AZ224" i="25"/>
  <c r="BA224" i="25"/>
  <c r="BB224" i="25"/>
  <c r="BC224" i="25"/>
  <c r="BD224" i="25"/>
  <c r="BE224" i="25"/>
  <c r="AW225" i="25"/>
  <c r="AX225" i="25"/>
  <c r="AY225" i="25"/>
  <c r="AZ225" i="25"/>
  <c r="BA225" i="25"/>
  <c r="BB225" i="25"/>
  <c r="BC225" i="25"/>
  <c r="BD225" i="25"/>
  <c r="BE225" i="25"/>
  <c r="AW226" i="25"/>
  <c r="AX226" i="25"/>
  <c r="AY226" i="25"/>
  <c r="AZ226" i="25"/>
  <c r="BA226" i="25"/>
  <c r="BB226" i="25"/>
  <c r="BC226" i="25"/>
  <c r="BD226" i="25"/>
  <c r="BE226" i="25"/>
  <c r="AW227" i="25"/>
  <c r="AX227" i="25"/>
  <c r="AY227" i="25"/>
  <c r="AZ227" i="25"/>
  <c r="BA227" i="25"/>
  <c r="BB227" i="25"/>
  <c r="BC227" i="25"/>
  <c r="BD227" i="25"/>
  <c r="BE227" i="25"/>
  <c r="AW228" i="25"/>
  <c r="AX228" i="25"/>
  <c r="AY228" i="25"/>
  <c r="AZ228" i="25"/>
  <c r="BA228" i="25"/>
  <c r="BB228" i="25"/>
  <c r="BC228" i="25"/>
  <c r="BD228" i="25"/>
  <c r="BE228" i="25"/>
  <c r="AW229" i="25"/>
  <c r="AX229" i="25"/>
  <c r="AY229" i="25"/>
  <c r="AZ229" i="25"/>
  <c r="BA229" i="25"/>
  <c r="BB229" i="25"/>
  <c r="BC229" i="25"/>
  <c r="BD229" i="25"/>
  <c r="BE229" i="25"/>
  <c r="AW230" i="25"/>
  <c r="AX230" i="25"/>
  <c r="AY230" i="25"/>
  <c r="AZ230" i="25"/>
  <c r="BA230" i="25"/>
  <c r="BB230" i="25"/>
  <c r="BC230" i="25"/>
  <c r="BD230" i="25"/>
  <c r="BE230" i="25"/>
  <c r="AW231" i="25"/>
  <c r="AX231" i="25"/>
  <c r="AY231" i="25"/>
  <c r="AZ231" i="25"/>
  <c r="BA231" i="25"/>
  <c r="BB231" i="25"/>
  <c r="BC231" i="25"/>
  <c r="BD231" i="25"/>
  <c r="BE231" i="25"/>
  <c r="AW232" i="25"/>
  <c r="AX232" i="25"/>
  <c r="AY232" i="25"/>
  <c r="AZ232" i="25"/>
  <c r="BA232" i="25"/>
  <c r="BB232" i="25"/>
  <c r="BC232" i="25"/>
  <c r="BD232" i="25"/>
  <c r="BE232" i="25"/>
  <c r="AW233" i="25"/>
  <c r="AX233" i="25"/>
  <c r="AY233" i="25"/>
  <c r="AZ233" i="25"/>
  <c r="BA233" i="25"/>
  <c r="BB233" i="25"/>
  <c r="BC233" i="25"/>
  <c r="BD233" i="25"/>
  <c r="BE233" i="25"/>
  <c r="AW234" i="25"/>
  <c r="AX234" i="25"/>
  <c r="AY234" i="25"/>
  <c r="AZ234" i="25"/>
  <c r="BA234" i="25"/>
  <c r="BB234" i="25"/>
  <c r="BC234" i="25"/>
  <c r="BD234" i="25"/>
  <c r="BE234" i="25"/>
  <c r="AW235" i="25"/>
  <c r="AX235" i="25"/>
  <c r="AY235" i="25"/>
  <c r="AZ235" i="25"/>
  <c r="BA235" i="25"/>
  <c r="BB235" i="25"/>
  <c r="BC235" i="25"/>
  <c r="BD235" i="25"/>
  <c r="BE235" i="25"/>
  <c r="AW236" i="25"/>
  <c r="AX236" i="25"/>
  <c r="AY236" i="25"/>
  <c r="AZ236" i="25"/>
  <c r="BA236" i="25"/>
  <c r="BB236" i="25"/>
  <c r="BC236" i="25"/>
  <c r="BD236" i="25"/>
  <c r="BE236" i="25"/>
  <c r="AW237" i="25"/>
  <c r="AX237" i="25"/>
  <c r="AY237" i="25"/>
  <c r="AZ237" i="25"/>
  <c r="BA237" i="25"/>
  <c r="BB237" i="25"/>
  <c r="BC237" i="25"/>
  <c r="BD237" i="25"/>
  <c r="BE237" i="25"/>
  <c r="AW238" i="25"/>
  <c r="AX238" i="25"/>
  <c r="AY238" i="25"/>
  <c r="AZ238" i="25"/>
  <c r="BA238" i="25"/>
  <c r="BB238" i="25"/>
  <c r="BC238" i="25"/>
  <c r="BD238" i="25"/>
  <c r="BE238" i="25"/>
  <c r="AW239" i="25"/>
  <c r="AX239" i="25"/>
  <c r="AY239" i="25"/>
  <c r="AZ239" i="25"/>
  <c r="BA239" i="25"/>
  <c r="BB239" i="25"/>
  <c r="BC239" i="25"/>
  <c r="BD239" i="25"/>
  <c r="BE239" i="25"/>
  <c r="AW240" i="25"/>
  <c r="AX240" i="25"/>
  <c r="AY240" i="25"/>
  <c r="AZ240" i="25"/>
  <c r="BA240" i="25"/>
  <c r="BB240" i="25"/>
  <c r="BC240" i="25"/>
  <c r="BD240" i="25"/>
  <c r="BE240" i="25"/>
  <c r="AW241" i="25"/>
  <c r="AX241" i="25"/>
  <c r="AY241" i="25"/>
  <c r="AZ241" i="25"/>
  <c r="BA241" i="25"/>
  <c r="BB241" i="25"/>
  <c r="BC241" i="25"/>
  <c r="BD241" i="25"/>
  <c r="BE241" i="25"/>
  <c r="AW242" i="25"/>
  <c r="AX242" i="25"/>
  <c r="AY242" i="25"/>
  <c r="AZ242" i="25"/>
  <c r="BA242" i="25"/>
  <c r="BB242" i="25"/>
  <c r="BC242" i="25"/>
  <c r="BD242" i="25"/>
  <c r="BE242" i="25"/>
  <c r="AW243" i="25"/>
  <c r="AX243" i="25"/>
  <c r="AY243" i="25"/>
  <c r="AZ243" i="25"/>
  <c r="BA243" i="25"/>
  <c r="BB243" i="25"/>
  <c r="BC243" i="25"/>
  <c r="BD243" i="25"/>
  <c r="BE243" i="25"/>
  <c r="AW244" i="25"/>
  <c r="AX244" i="25"/>
  <c r="AY244" i="25"/>
  <c r="AZ244" i="25"/>
  <c r="BA244" i="25"/>
  <c r="BB244" i="25"/>
  <c r="BC244" i="25"/>
  <c r="BD244" i="25"/>
  <c r="BE244" i="25"/>
  <c r="AW245" i="25"/>
  <c r="AX245" i="25"/>
  <c r="AY245" i="25"/>
  <c r="AZ245" i="25"/>
  <c r="BA245" i="25"/>
  <c r="BB245" i="25"/>
  <c r="BC245" i="25"/>
  <c r="BD245" i="25"/>
  <c r="BE245" i="25"/>
  <c r="AW246" i="25"/>
  <c r="AX246" i="25"/>
  <c r="AY246" i="25"/>
  <c r="AZ246" i="25"/>
  <c r="BA246" i="25"/>
  <c r="BB246" i="25"/>
  <c r="BC246" i="25"/>
  <c r="BD246" i="25"/>
  <c r="BE246" i="25"/>
  <c r="AW247" i="25"/>
  <c r="AX247" i="25"/>
  <c r="AY247" i="25"/>
  <c r="AZ247" i="25"/>
  <c r="BA247" i="25"/>
  <c r="BB247" i="25"/>
  <c r="BC247" i="25"/>
  <c r="BD247" i="25"/>
  <c r="BE247" i="25"/>
  <c r="AW248" i="25"/>
  <c r="AX248" i="25"/>
  <c r="AY248" i="25"/>
  <c r="AZ248" i="25"/>
  <c r="BA248" i="25"/>
  <c r="BB248" i="25"/>
  <c r="BC248" i="25"/>
  <c r="BD248" i="25"/>
  <c r="BE248" i="25"/>
  <c r="AW249" i="25"/>
  <c r="AX249" i="25"/>
  <c r="AY249" i="25"/>
  <c r="AZ249" i="25"/>
  <c r="BA249" i="25"/>
  <c r="BB249" i="25"/>
  <c r="BC249" i="25"/>
  <c r="BD249" i="25"/>
  <c r="BE249" i="25"/>
  <c r="AW250" i="25"/>
  <c r="AX250" i="25"/>
  <c r="AY250" i="25"/>
  <c r="AZ250" i="25"/>
  <c r="BA250" i="25"/>
  <c r="BB250" i="25"/>
  <c r="BC250" i="25"/>
  <c r="BD250" i="25"/>
  <c r="BE250" i="25"/>
  <c r="AW251" i="25"/>
  <c r="AX251" i="25"/>
  <c r="AY251" i="25"/>
  <c r="AZ251" i="25"/>
  <c r="BA251" i="25"/>
  <c r="BB251" i="25"/>
  <c r="BC251" i="25"/>
  <c r="BD251" i="25"/>
  <c r="BE251" i="25"/>
  <c r="AW252" i="25"/>
  <c r="AX252" i="25"/>
  <c r="AY252" i="25"/>
  <c r="AZ252" i="25"/>
  <c r="BA252" i="25"/>
  <c r="BB252" i="25"/>
  <c r="BC252" i="25"/>
  <c r="BD252" i="25"/>
  <c r="BE252" i="25"/>
  <c r="AW253" i="25"/>
  <c r="AX253" i="25"/>
  <c r="AY253" i="25"/>
  <c r="AZ253" i="25"/>
  <c r="BA253" i="25"/>
  <c r="BB253" i="25"/>
  <c r="BC253" i="25"/>
  <c r="BD253" i="25"/>
  <c r="BE253" i="25"/>
  <c r="AW254" i="25"/>
  <c r="AX254" i="25"/>
  <c r="AY254" i="25"/>
  <c r="AZ254" i="25"/>
  <c r="BA254" i="25"/>
  <c r="BB254" i="25"/>
  <c r="BC254" i="25"/>
  <c r="BD254" i="25"/>
  <c r="BE254" i="25"/>
  <c r="AW255" i="25"/>
  <c r="AX255" i="25"/>
  <c r="AY255" i="25"/>
  <c r="AZ255" i="25"/>
  <c r="BA255" i="25"/>
  <c r="BB255" i="25"/>
  <c r="BC255" i="25"/>
  <c r="BD255" i="25"/>
  <c r="BE255" i="25"/>
  <c r="AW256" i="25"/>
  <c r="AX256" i="25"/>
  <c r="AY256" i="25"/>
  <c r="AZ256" i="25"/>
  <c r="BA256" i="25"/>
  <c r="BB256" i="25"/>
  <c r="BC256" i="25"/>
  <c r="BD256" i="25"/>
  <c r="BE256" i="25"/>
  <c r="AW257" i="25"/>
  <c r="AX257" i="25"/>
  <c r="AY257" i="25"/>
  <c r="AZ257" i="25"/>
  <c r="BA257" i="25"/>
  <c r="BB257" i="25"/>
  <c r="BC257" i="25"/>
  <c r="BD257" i="25"/>
  <c r="BE257" i="25"/>
  <c r="AW258" i="25"/>
  <c r="AX258" i="25"/>
  <c r="AY258" i="25"/>
  <c r="AZ258" i="25"/>
  <c r="BA258" i="25"/>
  <c r="BB258" i="25"/>
  <c r="BC258" i="25"/>
  <c r="BD258" i="25"/>
  <c r="BE258" i="25"/>
  <c r="AW259" i="25"/>
  <c r="AX259" i="25"/>
  <c r="AY259" i="25"/>
  <c r="AZ259" i="25"/>
  <c r="BA259" i="25"/>
  <c r="BB259" i="25"/>
  <c r="BC259" i="25"/>
  <c r="BD259" i="25"/>
  <c r="BE259" i="25"/>
  <c r="AW260" i="25"/>
  <c r="AX260" i="25"/>
  <c r="AY260" i="25"/>
  <c r="AZ260" i="25"/>
  <c r="BA260" i="25"/>
  <c r="BB260" i="25"/>
  <c r="BC260" i="25"/>
  <c r="BD260" i="25"/>
  <c r="BE260" i="25"/>
  <c r="AW261" i="25"/>
  <c r="AX261" i="25"/>
  <c r="AY261" i="25"/>
  <c r="AZ261" i="25"/>
  <c r="BA261" i="25"/>
  <c r="BB261" i="25"/>
  <c r="BC261" i="25"/>
  <c r="BD261" i="25"/>
  <c r="BE261" i="25"/>
  <c r="AW262" i="25"/>
  <c r="AX262" i="25"/>
  <c r="AY262" i="25"/>
  <c r="AZ262" i="25"/>
  <c r="BA262" i="25"/>
  <c r="BB262" i="25"/>
  <c r="BC262" i="25"/>
  <c r="BD262" i="25"/>
  <c r="BE262" i="25"/>
  <c r="AW263" i="25"/>
  <c r="AX263" i="25"/>
  <c r="AY263" i="25"/>
  <c r="AZ263" i="25"/>
  <c r="BA263" i="25"/>
  <c r="BB263" i="25"/>
  <c r="BC263" i="25"/>
  <c r="BD263" i="25"/>
  <c r="BE263" i="25"/>
  <c r="AW264" i="25"/>
  <c r="AX264" i="25"/>
  <c r="AY264" i="25"/>
  <c r="AZ264" i="25"/>
  <c r="BA264" i="25"/>
  <c r="BB264" i="25"/>
  <c r="BC264" i="25"/>
  <c r="BD264" i="25"/>
  <c r="BE264" i="25"/>
  <c r="AW265" i="25"/>
  <c r="AX265" i="25"/>
  <c r="AY265" i="25"/>
  <c r="AZ265" i="25"/>
  <c r="BA265" i="25"/>
  <c r="BB265" i="25"/>
  <c r="BC265" i="25"/>
  <c r="BD265" i="25"/>
  <c r="BE265" i="25"/>
  <c r="AW266" i="25"/>
  <c r="AX266" i="25"/>
  <c r="AY266" i="25"/>
  <c r="AZ266" i="25"/>
  <c r="BA266" i="25"/>
  <c r="BB266" i="25"/>
  <c r="BC266" i="25"/>
  <c r="BD266" i="25"/>
  <c r="BE266" i="25"/>
  <c r="AW267" i="25"/>
  <c r="AX267" i="25"/>
  <c r="AY267" i="25"/>
  <c r="AZ267" i="25"/>
  <c r="BA267" i="25"/>
  <c r="BB267" i="25"/>
  <c r="BC267" i="25"/>
  <c r="BD267" i="25"/>
  <c r="BE267" i="25"/>
  <c r="AI218" i="25"/>
  <c r="AJ218" i="25"/>
  <c r="AK218" i="25"/>
  <c r="BF218" i="25" s="1"/>
  <c r="AL218" i="25"/>
  <c r="AM218" i="25"/>
  <c r="AN218" i="25"/>
  <c r="AO218" i="25"/>
  <c r="AP218" i="25"/>
  <c r="AQ218" i="25"/>
  <c r="AR218" i="25"/>
  <c r="AS218" i="25"/>
  <c r="AT218" i="25"/>
  <c r="AU218" i="25"/>
  <c r="AV218" i="25"/>
  <c r="AI219" i="25"/>
  <c r="AJ219" i="25"/>
  <c r="AK219" i="25"/>
  <c r="AL219" i="25"/>
  <c r="AM219" i="25"/>
  <c r="AN219" i="25"/>
  <c r="AO219" i="25"/>
  <c r="AP219" i="25"/>
  <c r="AQ219" i="25"/>
  <c r="AR219" i="25"/>
  <c r="AS219" i="25"/>
  <c r="AT219" i="25"/>
  <c r="AU219" i="25"/>
  <c r="AV219" i="25"/>
  <c r="AI220" i="25"/>
  <c r="AJ220" i="25"/>
  <c r="AK220" i="25"/>
  <c r="AL220" i="25"/>
  <c r="AM220" i="25"/>
  <c r="AN220" i="25"/>
  <c r="AO220" i="25"/>
  <c r="AP220" i="25"/>
  <c r="AQ220" i="25"/>
  <c r="AR220" i="25"/>
  <c r="AS220" i="25"/>
  <c r="AT220" i="25"/>
  <c r="AU220" i="25"/>
  <c r="AV220" i="25"/>
  <c r="AI221" i="25"/>
  <c r="AJ221" i="25"/>
  <c r="AK221" i="25"/>
  <c r="AL221" i="25"/>
  <c r="AM221" i="25"/>
  <c r="AN221" i="25"/>
  <c r="AO221" i="25"/>
  <c r="AP221" i="25"/>
  <c r="AQ221" i="25"/>
  <c r="AR221" i="25"/>
  <c r="AS221" i="25"/>
  <c r="AT221" i="25"/>
  <c r="AU221" i="25"/>
  <c r="AV221" i="25"/>
  <c r="AI222" i="25"/>
  <c r="AJ222" i="25"/>
  <c r="AK222" i="25"/>
  <c r="AL222" i="25"/>
  <c r="AM222" i="25"/>
  <c r="AN222" i="25"/>
  <c r="AO222" i="25"/>
  <c r="AP222" i="25"/>
  <c r="AQ222" i="25"/>
  <c r="AR222" i="25"/>
  <c r="AS222" i="25"/>
  <c r="AT222" i="25"/>
  <c r="AU222" i="25"/>
  <c r="AV222" i="25"/>
  <c r="AI223" i="25"/>
  <c r="AJ223" i="25"/>
  <c r="AK223" i="25"/>
  <c r="AL223" i="25"/>
  <c r="AM223" i="25"/>
  <c r="AN223" i="25"/>
  <c r="AO223" i="25"/>
  <c r="AP223" i="25"/>
  <c r="AQ223" i="25"/>
  <c r="AR223" i="25"/>
  <c r="AS223" i="25"/>
  <c r="AT223" i="25"/>
  <c r="AU223" i="25"/>
  <c r="AV223" i="25"/>
  <c r="AI224" i="25"/>
  <c r="AJ224" i="25"/>
  <c r="AK224" i="25"/>
  <c r="AL224" i="25"/>
  <c r="AM224" i="25"/>
  <c r="AN224" i="25"/>
  <c r="AO224" i="25"/>
  <c r="AP224" i="25"/>
  <c r="AQ224" i="25"/>
  <c r="AR224" i="25"/>
  <c r="AS224" i="25"/>
  <c r="AT224" i="25"/>
  <c r="AU224" i="25"/>
  <c r="AV224" i="25"/>
  <c r="AI225" i="25"/>
  <c r="AJ225" i="25"/>
  <c r="AK225" i="25"/>
  <c r="AL225" i="25"/>
  <c r="AM225" i="25"/>
  <c r="AN225" i="25"/>
  <c r="AO225" i="25"/>
  <c r="AP225" i="25"/>
  <c r="AQ225" i="25"/>
  <c r="AR225" i="25"/>
  <c r="AS225" i="25"/>
  <c r="AT225" i="25"/>
  <c r="AU225" i="25"/>
  <c r="AV225" i="25"/>
  <c r="AI226" i="25"/>
  <c r="AJ226" i="25"/>
  <c r="AK226" i="25"/>
  <c r="AL226" i="25"/>
  <c r="AM226" i="25"/>
  <c r="AN226" i="25"/>
  <c r="AO226" i="25"/>
  <c r="AP226" i="25"/>
  <c r="AQ226" i="25"/>
  <c r="AR226" i="25"/>
  <c r="AS226" i="25"/>
  <c r="AT226" i="25"/>
  <c r="AU226" i="25"/>
  <c r="AV226" i="25"/>
  <c r="AI227" i="25"/>
  <c r="AJ227" i="25"/>
  <c r="AK227" i="25"/>
  <c r="AL227" i="25"/>
  <c r="AM227" i="25"/>
  <c r="AN227" i="25"/>
  <c r="AO227" i="25"/>
  <c r="AP227" i="25"/>
  <c r="AQ227" i="25"/>
  <c r="AR227" i="25"/>
  <c r="AS227" i="25"/>
  <c r="AT227" i="25"/>
  <c r="AU227" i="25"/>
  <c r="AV227" i="25"/>
  <c r="AI228" i="25"/>
  <c r="AJ228" i="25"/>
  <c r="AK228" i="25"/>
  <c r="AL228" i="25"/>
  <c r="AM228" i="25"/>
  <c r="AN228" i="25"/>
  <c r="AO228" i="25"/>
  <c r="AP228" i="25"/>
  <c r="AQ228" i="25"/>
  <c r="AR228" i="25"/>
  <c r="AS228" i="25"/>
  <c r="AT228" i="25"/>
  <c r="AU228" i="25"/>
  <c r="AV228" i="25"/>
  <c r="AI229" i="25"/>
  <c r="AJ229" i="25"/>
  <c r="AK229" i="25"/>
  <c r="AL229" i="25"/>
  <c r="AM229" i="25"/>
  <c r="AN229" i="25"/>
  <c r="AO229" i="25"/>
  <c r="AP229" i="25"/>
  <c r="AQ229" i="25"/>
  <c r="AR229" i="25"/>
  <c r="AS229" i="25"/>
  <c r="AT229" i="25"/>
  <c r="AU229" i="25"/>
  <c r="AV229" i="25"/>
  <c r="AI230" i="25"/>
  <c r="AJ230" i="25"/>
  <c r="AK230" i="25"/>
  <c r="AL230" i="25"/>
  <c r="AM230" i="25"/>
  <c r="AN230" i="25"/>
  <c r="AO230" i="25"/>
  <c r="AP230" i="25"/>
  <c r="AQ230" i="25"/>
  <c r="AR230" i="25"/>
  <c r="AS230" i="25"/>
  <c r="AT230" i="25"/>
  <c r="AU230" i="25"/>
  <c r="AV230" i="25"/>
  <c r="AI231" i="25"/>
  <c r="AJ231" i="25"/>
  <c r="AK231" i="25"/>
  <c r="AL231" i="25"/>
  <c r="AM231" i="25"/>
  <c r="AN231" i="25"/>
  <c r="AO231" i="25"/>
  <c r="AP231" i="25"/>
  <c r="AQ231" i="25"/>
  <c r="AR231" i="25"/>
  <c r="AS231" i="25"/>
  <c r="AT231" i="25"/>
  <c r="AU231" i="25"/>
  <c r="AV231" i="25"/>
  <c r="AI232" i="25"/>
  <c r="AJ232" i="25"/>
  <c r="AK232" i="25"/>
  <c r="AL232" i="25"/>
  <c r="AM232" i="25"/>
  <c r="AN232" i="25"/>
  <c r="AO232" i="25"/>
  <c r="AP232" i="25"/>
  <c r="AQ232" i="25"/>
  <c r="AR232" i="25"/>
  <c r="AS232" i="25"/>
  <c r="AT232" i="25"/>
  <c r="AU232" i="25"/>
  <c r="AV232" i="25"/>
  <c r="AI233" i="25"/>
  <c r="AJ233" i="25"/>
  <c r="AK233" i="25"/>
  <c r="AL233" i="25"/>
  <c r="AM233" i="25"/>
  <c r="AN233" i="25"/>
  <c r="AO233" i="25"/>
  <c r="AP233" i="25"/>
  <c r="AQ233" i="25"/>
  <c r="AR233" i="25"/>
  <c r="AS233" i="25"/>
  <c r="AT233" i="25"/>
  <c r="AU233" i="25"/>
  <c r="AV233" i="25"/>
  <c r="AI234" i="25"/>
  <c r="AJ234" i="25"/>
  <c r="AK234" i="25"/>
  <c r="AL234" i="25"/>
  <c r="AM234" i="25"/>
  <c r="AN234" i="25"/>
  <c r="AO234" i="25"/>
  <c r="AP234" i="25"/>
  <c r="AQ234" i="25"/>
  <c r="AR234" i="25"/>
  <c r="AS234" i="25"/>
  <c r="AT234" i="25"/>
  <c r="AU234" i="25"/>
  <c r="AV234" i="25"/>
  <c r="AI235" i="25"/>
  <c r="AJ235" i="25"/>
  <c r="AK235" i="25"/>
  <c r="AL235" i="25"/>
  <c r="AM235" i="25"/>
  <c r="AN235" i="25"/>
  <c r="AO235" i="25"/>
  <c r="AP235" i="25"/>
  <c r="AQ235" i="25"/>
  <c r="AR235" i="25"/>
  <c r="AS235" i="25"/>
  <c r="AT235" i="25"/>
  <c r="AU235" i="25"/>
  <c r="AV235" i="25"/>
  <c r="AI236" i="25"/>
  <c r="AJ236" i="25"/>
  <c r="AK236" i="25"/>
  <c r="AL236" i="25"/>
  <c r="AM236" i="25"/>
  <c r="AN236" i="25"/>
  <c r="AO236" i="25"/>
  <c r="AP236" i="25"/>
  <c r="AQ236" i="25"/>
  <c r="AR236" i="25"/>
  <c r="AS236" i="25"/>
  <c r="AT236" i="25"/>
  <c r="AU236" i="25"/>
  <c r="AV236" i="25"/>
  <c r="AI237" i="25"/>
  <c r="AJ237" i="25"/>
  <c r="AK237" i="25"/>
  <c r="AL237" i="25"/>
  <c r="AM237" i="25"/>
  <c r="AN237" i="25"/>
  <c r="AO237" i="25"/>
  <c r="AP237" i="25"/>
  <c r="AQ237" i="25"/>
  <c r="AR237" i="25"/>
  <c r="AS237" i="25"/>
  <c r="AT237" i="25"/>
  <c r="AU237" i="25"/>
  <c r="AV237" i="25"/>
  <c r="AI238" i="25"/>
  <c r="AJ238" i="25"/>
  <c r="AK238" i="25"/>
  <c r="AL238" i="25"/>
  <c r="AM238" i="25"/>
  <c r="AN238" i="25"/>
  <c r="AO238" i="25"/>
  <c r="AP238" i="25"/>
  <c r="AQ238" i="25"/>
  <c r="AR238" i="25"/>
  <c r="AS238" i="25"/>
  <c r="AT238" i="25"/>
  <c r="AU238" i="25"/>
  <c r="AV238" i="25"/>
  <c r="AI239" i="25"/>
  <c r="AJ239" i="25"/>
  <c r="AK239" i="25"/>
  <c r="AL239" i="25"/>
  <c r="AM239" i="25"/>
  <c r="AN239" i="25"/>
  <c r="AO239" i="25"/>
  <c r="AP239" i="25"/>
  <c r="AQ239" i="25"/>
  <c r="AR239" i="25"/>
  <c r="AS239" i="25"/>
  <c r="AT239" i="25"/>
  <c r="AU239" i="25"/>
  <c r="AV239" i="25"/>
  <c r="AI240" i="25"/>
  <c r="AJ240" i="25"/>
  <c r="AK240" i="25"/>
  <c r="AL240" i="25"/>
  <c r="AM240" i="25"/>
  <c r="AN240" i="25"/>
  <c r="AO240" i="25"/>
  <c r="AP240" i="25"/>
  <c r="AQ240" i="25"/>
  <c r="AR240" i="25"/>
  <c r="AS240" i="25"/>
  <c r="AT240" i="25"/>
  <c r="AU240" i="25"/>
  <c r="AV240" i="25"/>
  <c r="AI241" i="25"/>
  <c r="AJ241" i="25"/>
  <c r="AK241" i="25"/>
  <c r="AL241" i="25"/>
  <c r="AM241" i="25"/>
  <c r="AN241" i="25"/>
  <c r="AO241" i="25"/>
  <c r="AP241" i="25"/>
  <c r="AQ241" i="25"/>
  <c r="AR241" i="25"/>
  <c r="AS241" i="25"/>
  <c r="AT241" i="25"/>
  <c r="AU241" i="25"/>
  <c r="AV241" i="25"/>
  <c r="AI242" i="25"/>
  <c r="AJ242" i="25"/>
  <c r="AK242" i="25"/>
  <c r="AL242" i="25"/>
  <c r="AM242" i="25"/>
  <c r="AN242" i="25"/>
  <c r="AO242" i="25"/>
  <c r="AP242" i="25"/>
  <c r="AQ242" i="25"/>
  <c r="AR242" i="25"/>
  <c r="AS242" i="25"/>
  <c r="AT242" i="25"/>
  <c r="AU242" i="25"/>
  <c r="AV242" i="25"/>
  <c r="AI243" i="25"/>
  <c r="AJ243" i="25"/>
  <c r="AK243" i="25"/>
  <c r="AL243" i="25"/>
  <c r="AM243" i="25"/>
  <c r="AN243" i="25"/>
  <c r="AO243" i="25"/>
  <c r="AP243" i="25"/>
  <c r="AQ243" i="25"/>
  <c r="AR243" i="25"/>
  <c r="AS243" i="25"/>
  <c r="AT243" i="25"/>
  <c r="AU243" i="25"/>
  <c r="AV243" i="25"/>
  <c r="AI244" i="25"/>
  <c r="AJ244" i="25"/>
  <c r="AK244" i="25"/>
  <c r="AL244" i="25"/>
  <c r="AM244" i="25"/>
  <c r="AN244" i="25"/>
  <c r="AO244" i="25"/>
  <c r="AP244" i="25"/>
  <c r="AQ244" i="25"/>
  <c r="AR244" i="25"/>
  <c r="AS244" i="25"/>
  <c r="AT244" i="25"/>
  <c r="AU244" i="25"/>
  <c r="AV244" i="25"/>
  <c r="AI245" i="25"/>
  <c r="AJ245" i="25"/>
  <c r="AK245" i="25"/>
  <c r="AL245" i="25"/>
  <c r="AM245" i="25"/>
  <c r="AN245" i="25"/>
  <c r="AO245" i="25"/>
  <c r="AP245" i="25"/>
  <c r="AQ245" i="25"/>
  <c r="AR245" i="25"/>
  <c r="AS245" i="25"/>
  <c r="AT245" i="25"/>
  <c r="AU245" i="25"/>
  <c r="AV245" i="25"/>
  <c r="AI246" i="25"/>
  <c r="AJ246" i="25"/>
  <c r="AK246" i="25"/>
  <c r="AL246" i="25"/>
  <c r="AM246" i="25"/>
  <c r="AN246" i="25"/>
  <c r="AO246" i="25"/>
  <c r="AP246" i="25"/>
  <c r="AQ246" i="25"/>
  <c r="AR246" i="25"/>
  <c r="AS246" i="25"/>
  <c r="AT246" i="25"/>
  <c r="AU246" i="25"/>
  <c r="AV246" i="25"/>
  <c r="AI247" i="25"/>
  <c r="AJ247" i="25"/>
  <c r="AK247" i="25"/>
  <c r="AL247" i="25"/>
  <c r="AM247" i="25"/>
  <c r="AN247" i="25"/>
  <c r="AO247" i="25"/>
  <c r="AP247" i="25"/>
  <c r="AQ247" i="25"/>
  <c r="AR247" i="25"/>
  <c r="AS247" i="25"/>
  <c r="AT247" i="25"/>
  <c r="AU247" i="25"/>
  <c r="AV247" i="25"/>
  <c r="AI248" i="25"/>
  <c r="AJ248" i="25"/>
  <c r="AK248" i="25"/>
  <c r="AL248" i="25"/>
  <c r="AM248" i="25"/>
  <c r="AN248" i="25"/>
  <c r="AO248" i="25"/>
  <c r="AP248" i="25"/>
  <c r="AQ248" i="25"/>
  <c r="AR248" i="25"/>
  <c r="AS248" i="25"/>
  <c r="AT248" i="25"/>
  <c r="AU248" i="25"/>
  <c r="AV248" i="25"/>
  <c r="AI249" i="25"/>
  <c r="AJ249" i="25"/>
  <c r="AK249" i="25"/>
  <c r="AL249" i="25"/>
  <c r="AM249" i="25"/>
  <c r="AN249" i="25"/>
  <c r="AO249" i="25"/>
  <c r="AP249" i="25"/>
  <c r="AQ249" i="25"/>
  <c r="AR249" i="25"/>
  <c r="AS249" i="25"/>
  <c r="AT249" i="25"/>
  <c r="AU249" i="25"/>
  <c r="AV249" i="25"/>
  <c r="AI250" i="25"/>
  <c r="AJ250" i="25"/>
  <c r="AK250" i="25"/>
  <c r="AL250" i="25"/>
  <c r="AM250" i="25"/>
  <c r="AN250" i="25"/>
  <c r="AO250" i="25"/>
  <c r="AP250" i="25"/>
  <c r="AQ250" i="25"/>
  <c r="AR250" i="25"/>
  <c r="AS250" i="25"/>
  <c r="AT250" i="25"/>
  <c r="AU250" i="25"/>
  <c r="AV250" i="25"/>
  <c r="AI251" i="25"/>
  <c r="AJ251" i="25"/>
  <c r="AK251" i="25"/>
  <c r="AL251" i="25"/>
  <c r="AM251" i="25"/>
  <c r="AN251" i="25"/>
  <c r="AO251" i="25"/>
  <c r="AP251" i="25"/>
  <c r="AQ251" i="25"/>
  <c r="AR251" i="25"/>
  <c r="AS251" i="25"/>
  <c r="AT251" i="25"/>
  <c r="AU251" i="25"/>
  <c r="AV251" i="25"/>
  <c r="AI252" i="25"/>
  <c r="AJ252" i="25"/>
  <c r="AK252" i="25"/>
  <c r="AL252" i="25"/>
  <c r="AM252" i="25"/>
  <c r="AN252" i="25"/>
  <c r="AO252" i="25"/>
  <c r="AP252" i="25"/>
  <c r="AQ252" i="25"/>
  <c r="AR252" i="25"/>
  <c r="AS252" i="25"/>
  <c r="AT252" i="25"/>
  <c r="AU252" i="25"/>
  <c r="AV252" i="25"/>
  <c r="AI253" i="25"/>
  <c r="AJ253" i="25"/>
  <c r="AK253" i="25"/>
  <c r="AL253" i="25"/>
  <c r="AM253" i="25"/>
  <c r="AN253" i="25"/>
  <c r="AO253" i="25"/>
  <c r="AP253" i="25"/>
  <c r="AQ253" i="25"/>
  <c r="AR253" i="25"/>
  <c r="AS253" i="25"/>
  <c r="AT253" i="25"/>
  <c r="AU253" i="25"/>
  <c r="AV253" i="25"/>
  <c r="AI254" i="25"/>
  <c r="AJ254" i="25"/>
  <c r="AK254" i="25"/>
  <c r="AL254" i="25"/>
  <c r="AM254" i="25"/>
  <c r="AN254" i="25"/>
  <c r="AO254" i="25"/>
  <c r="AP254" i="25"/>
  <c r="AQ254" i="25"/>
  <c r="AR254" i="25"/>
  <c r="AS254" i="25"/>
  <c r="AT254" i="25"/>
  <c r="AU254" i="25"/>
  <c r="AV254" i="25"/>
  <c r="AI255" i="25"/>
  <c r="AJ255" i="25"/>
  <c r="AK255" i="25"/>
  <c r="AL255" i="25"/>
  <c r="AM255" i="25"/>
  <c r="AN255" i="25"/>
  <c r="AO255" i="25"/>
  <c r="AP255" i="25"/>
  <c r="AQ255" i="25"/>
  <c r="AR255" i="25"/>
  <c r="AS255" i="25"/>
  <c r="AT255" i="25"/>
  <c r="AU255" i="25"/>
  <c r="AV255" i="25"/>
  <c r="AI256" i="25"/>
  <c r="AJ256" i="25"/>
  <c r="AK256" i="25"/>
  <c r="AL256" i="25"/>
  <c r="AM256" i="25"/>
  <c r="AN256" i="25"/>
  <c r="AO256" i="25"/>
  <c r="AP256" i="25"/>
  <c r="AQ256" i="25"/>
  <c r="AR256" i="25"/>
  <c r="AS256" i="25"/>
  <c r="AT256" i="25"/>
  <c r="AU256" i="25"/>
  <c r="AV256" i="25"/>
  <c r="AI257" i="25"/>
  <c r="AJ257" i="25"/>
  <c r="AK257" i="25"/>
  <c r="AL257" i="25"/>
  <c r="AM257" i="25"/>
  <c r="AN257" i="25"/>
  <c r="AO257" i="25"/>
  <c r="AP257" i="25"/>
  <c r="AQ257" i="25"/>
  <c r="AR257" i="25"/>
  <c r="AS257" i="25"/>
  <c r="AT257" i="25"/>
  <c r="AU257" i="25"/>
  <c r="AV257" i="25"/>
  <c r="AI258" i="25"/>
  <c r="AJ258" i="25"/>
  <c r="AK258" i="25"/>
  <c r="AL258" i="25"/>
  <c r="AM258" i="25"/>
  <c r="AN258" i="25"/>
  <c r="AO258" i="25"/>
  <c r="AP258" i="25"/>
  <c r="AQ258" i="25"/>
  <c r="AR258" i="25"/>
  <c r="AS258" i="25"/>
  <c r="AT258" i="25"/>
  <c r="AU258" i="25"/>
  <c r="AV258" i="25"/>
  <c r="AI259" i="25"/>
  <c r="AJ259" i="25"/>
  <c r="AK259" i="25"/>
  <c r="AL259" i="25"/>
  <c r="AM259" i="25"/>
  <c r="AN259" i="25"/>
  <c r="AO259" i="25"/>
  <c r="AP259" i="25"/>
  <c r="AQ259" i="25"/>
  <c r="AR259" i="25"/>
  <c r="AS259" i="25"/>
  <c r="AT259" i="25"/>
  <c r="AU259" i="25"/>
  <c r="AV259" i="25"/>
  <c r="AI260" i="25"/>
  <c r="AJ260" i="25"/>
  <c r="AK260" i="25"/>
  <c r="AL260" i="25"/>
  <c r="AM260" i="25"/>
  <c r="AN260" i="25"/>
  <c r="AO260" i="25"/>
  <c r="AP260" i="25"/>
  <c r="AQ260" i="25"/>
  <c r="AR260" i="25"/>
  <c r="AS260" i="25"/>
  <c r="AT260" i="25"/>
  <c r="AU260" i="25"/>
  <c r="AV260" i="25"/>
  <c r="AI261" i="25"/>
  <c r="AJ261" i="25"/>
  <c r="AK261" i="25"/>
  <c r="AL261" i="25"/>
  <c r="AM261" i="25"/>
  <c r="AN261" i="25"/>
  <c r="AO261" i="25"/>
  <c r="AP261" i="25"/>
  <c r="AQ261" i="25"/>
  <c r="AR261" i="25"/>
  <c r="AS261" i="25"/>
  <c r="AT261" i="25"/>
  <c r="AU261" i="25"/>
  <c r="AV261" i="25"/>
  <c r="AI262" i="25"/>
  <c r="AJ262" i="25"/>
  <c r="AK262" i="25"/>
  <c r="AL262" i="25"/>
  <c r="AM262" i="25"/>
  <c r="AN262" i="25"/>
  <c r="AO262" i="25"/>
  <c r="AP262" i="25"/>
  <c r="AQ262" i="25"/>
  <c r="AR262" i="25"/>
  <c r="AS262" i="25"/>
  <c r="AT262" i="25"/>
  <c r="AU262" i="25"/>
  <c r="AV262" i="25"/>
  <c r="AI263" i="25"/>
  <c r="AJ263" i="25"/>
  <c r="AK263" i="25"/>
  <c r="AL263" i="25"/>
  <c r="AM263" i="25"/>
  <c r="AN263" i="25"/>
  <c r="AO263" i="25"/>
  <c r="AP263" i="25"/>
  <c r="AQ263" i="25"/>
  <c r="AR263" i="25"/>
  <c r="AS263" i="25"/>
  <c r="AT263" i="25"/>
  <c r="AU263" i="25"/>
  <c r="AV263" i="25"/>
  <c r="AI264" i="25"/>
  <c r="AJ264" i="25"/>
  <c r="AK264" i="25"/>
  <c r="AL264" i="25"/>
  <c r="AM264" i="25"/>
  <c r="AN264" i="25"/>
  <c r="AO264" i="25"/>
  <c r="AP264" i="25"/>
  <c r="AQ264" i="25"/>
  <c r="AR264" i="25"/>
  <c r="AS264" i="25"/>
  <c r="AT264" i="25"/>
  <c r="AU264" i="25"/>
  <c r="AV264" i="25"/>
  <c r="AI265" i="25"/>
  <c r="AJ265" i="25"/>
  <c r="AK265" i="25"/>
  <c r="AL265" i="25"/>
  <c r="AM265" i="25"/>
  <c r="AN265" i="25"/>
  <c r="AO265" i="25"/>
  <c r="AP265" i="25"/>
  <c r="AQ265" i="25"/>
  <c r="AR265" i="25"/>
  <c r="AS265" i="25"/>
  <c r="AT265" i="25"/>
  <c r="AU265" i="25"/>
  <c r="AV265" i="25"/>
  <c r="AI266" i="25"/>
  <c r="AJ266" i="25"/>
  <c r="AK266" i="25"/>
  <c r="AL266" i="25"/>
  <c r="AM266" i="25"/>
  <c r="AN266" i="25"/>
  <c r="AO266" i="25"/>
  <c r="AP266" i="25"/>
  <c r="AQ266" i="25"/>
  <c r="AR266" i="25"/>
  <c r="AS266" i="25"/>
  <c r="AT266" i="25"/>
  <c r="AU266" i="25"/>
  <c r="AV266" i="25"/>
  <c r="AI267" i="25"/>
  <c r="AJ267" i="25"/>
  <c r="AK267" i="25"/>
  <c r="AL267" i="25"/>
  <c r="AM267" i="25"/>
  <c r="AN267" i="25"/>
  <c r="AO267" i="25"/>
  <c r="AP267" i="25"/>
  <c r="AQ267" i="25"/>
  <c r="AR267" i="25"/>
  <c r="AS267" i="25"/>
  <c r="AT267" i="25"/>
  <c r="AU267" i="25"/>
  <c r="AV267" i="25"/>
  <c r="AH219" i="25"/>
  <c r="AH220" i="25"/>
  <c r="AH221" i="25"/>
  <c r="AH222" i="25"/>
  <c r="AH223" i="25"/>
  <c r="AH224" i="25"/>
  <c r="AH225" i="25"/>
  <c r="BF225" i="25" s="1"/>
  <c r="AH226" i="25"/>
  <c r="AH227" i="25"/>
  <c r="AH228" i="25"/>
  <c r="AH229" i="25"/>
  <c r="AH230" i="25"/>
  <c r="AH231" i="25"/>
  <c r="AH232" i="25"/>
  <c r="AH233" i="25"/>
  <c r="BF233" i="25" s="1"/>
  <c r="AH234" i="25"/>
  <c r="AH235" i="25"/>
  <c r="AH236" i="25"/>
  <c r="AH237" i="25"/>
  <c r="AH238" i="25"/>
  <c r="AH239" i="25"/>
  <c r="AH240" i="25"/>
  <c r="AH241" i="25"/>
  <c r="BF241" i="25" s="1"/>
  <c r="AH242" i="25"/>
  <c r="AH243" i="25"/>
  <c r="AH244" i="25"/>
  <c r="AH245" i="25"/>
  <c r="AH246" i="25"/>
  <c r="AH247" i="25"/>
  <c r="AH248" i="25"/>
  <c r="AH249" i="25"/>
  <c r="BF249" i="25" s="1"/>
  <c r="AH250" i="25"/>
  <c r="AH251" i="25"/>
  <c r="AH252" i="25"/>
  <c r="AH253" i="25"/>
  <c r="AH254" i="25"/>
  <c r="AH255" i="25"/>
  <c r="AH256" i="25"/>
  <c r="AH257" i="25"/>
  <c r="BF257" i="25" s="1"/>
  <c r="AH258" i="25"/>
  <c r="AH259" i="25"/>
  <c r="AH260" i="25"/>
  <c r="AH261" i="25"/>
  <c r="AH262" i="25"/>
  <c r="AH263" i="25"/>
  <c r="AH264" i="25"/>
  <c r="AH265" i="25"/>
  <c r="BF265" i="25" s="1"/>
  <c r="AH266" i="25"/>
  <c r="AH267" i="25"/>
  <c r="AH218" i="25"/>
  <c r="F218" i="25"/>
  <c r="G218" i="25"/>
  <c r="H218" i="25"/>
  <c r="I218" i="25"/>
  <c r="J218" i="25"/>
  <c r="K218" i="25"/>
  <c r="L218" i="25"/>
  <c r="M218" i="25"/>
  <c r="N218" i="25"/>
  <c r="O218" i="25"/>
  <c r="P218" i="25"/>
  <c r="Q218" i="25"/>
  <c r="R218" i="25"/>
  <c r="S218" i="25"/>
  <c r="T218" i="25"/>
  <c r="U218" i="25"/>
  <c r="V218" i="25"/>
  <c r="W218" i="25"/>
  <c r="X218" i="25"/>
  <c r="Y218" i="25"/>
  <c r="Z218" i="25"/>
  <c r="AA218" i="25"/>
  <c r="AB218" i="25"/>
  <c r="F219" i="25"/>
  <c r="G219" i="25"/>
  <c r="H219" i="25"/>
  <c r="I219" i="25"/>
  <c r="J219" i="25"/>
  <c r="K219" i="25"/>
  <c r="L219" i="25"/>
  <c r="M219" i="25"/>
  <c r="N219" i="25"/>
  <c r="O219" i="25"/>
  <c r="P219" i="25"/>
  <c r="Q219" i="25"/>
  <c r="R219" i="25"/>
  <c r="S219" i="25"/>
  <c r="T219" i="25"/>
  <c r="U219" i="25"/>
  <c r="V219" i="25"/>
  <c r="W219" i="25"/>
  <c r="X219" i="25"/>
  <c r="Y219" i="25"/>
  <c r="Z219" i="25"/>
  <c r="AA219" i="25"/>
  <c r="AB219" i="25"/>
  <c r="F220" i="25"/>
  <c r="G220" i="25"/>
  <c r="H220" i="25"/>
  <c r="I220" i="25"/>
  <c r="J220" i="25"/>
  <c r="K220" i="25"/>
  <c r="L220" i="25"/>
  <c r="M220" i="25"/>
  <c r="N220" i="25"/>
  <c r="O220" i="25"/>
  <c r="P220" i="25"/>
  <c r="Q220" i="25"/>
  <c r="R220" i="25"/>
  <c r="S220" i="25"/>
  <c r="T220" i="25"/>
  <c r="U220" i="25"/>
  <c r="V220" i="25"/>
  <c r="W220" i="25"/>
  <c r="X220" i="25"/>
  <c r="Y220" i="25"/>
  <c r="Z220" i="25"/>
  <c r="AA220" i="25"/>
  <c r="AB220" i="25"/>
  <c r="F221" i="25"/>
  <c r="G221" i="25"/>
  <c r="H221" i="25"/>
  <c r="I221" i="25"/>
  <c r="J221" i="25"/>
  <c r="K221" i="25"/>
  <c r="L221" i="25"/>
  <c r="M221" i="25"/>
  <c r="N221" i="25"/>
  <c r="O221" i="25"/>
  <c r="P221" i="25"/>
  <c r="Q221" i="25"/>
  <c r="R221" i="25"/>
  <c r="S221" i="25"/>
  <c r="T221" i="25"/>
  <c r="U221" i="25"/>
  <c r="V221" i="25"/>
  <c r="W221" i="25"/>
  <c r="X221" i="25"/>
  <c r="Y221" i="25"/>
  <c r="Z221" i="25"/>
  <c r="AA221" i="25"/>
  <c r="AB221" i="25"/>
  <c r="F222" i="25"/>
  <c r="G222" i="25"/>
  <c r="H222" i="25"/>
  <c r="I222" i="25"/>
  <c r="J222" i="25"/>
  <c r="K222" i="25"/>
  <c r="L222" i="25"/>
  <c r="M222" i="25"/>
  <c r="N222" i="25"/>
  <c r="O222" i="25"/>
  <c r="P222" i="25"/>
  <c r="Q222" i="25"/>
  <c r="R222" i="25"/>
  <c r="S222" i="25"/>
  <c r="T222" i="25"/>
  <c r="U222" i="25"/>
  <c r="V222" i="25"/>
  <c r="W222" i="25"/>
  <c r="X222" i="25"/>
  <c r="Y222" i="25"/>
  <c r="Z222" i="25"/>
  <c r="AA222" i="25"/>
  <c r="AB222" i="25"/>
  <c r="F223" i="25"/>
  <c r="G223" i="25"/>
  <c r="H223" i="25"/>
  <c r="I223" i="25"/>
  <c r="J223" i="25"/>
  <c r="K223" i="25"/>
  <c r="L223" i="25"/>
  <c r="M223" i="25"/>
  <c r="N223" i="25"/>
  <c r="O223" i="25"/>
  <c r="P223" i="25"/>
  <c r="Q223" i="25"/>
  <c r="R223" i="25"/>
  <c r="S223" i="25"/>
  <c r="T223" i="25"/>
  <c r="U223" i="25"/>
  <c r="V223" i="25"/>
  <c r="W223" i="25"/>
  <c r="X223" i="25"/>
  <c r="Y223" i="25"/>
  <c r="Z223" i="25"/>
  <c r="AA223" i="25"/>
  <c r="AB223" i="25"/>
  <c r="F224" i="25"/>
  <c r="G224" i="25"/>
  <c r="H224" i="25"/>
  <c r="I224" i="25"/>
  <c r="J224" i="25"/>
  <c r="K224" i="25"/>
  <c r="L224" i="25"/>
  <c r="M224" i="25"/>
  <c r="N224" i="25"/>
  <c r="O224" i="25"/>
  <c r="P224" i="25"/>
  <c r="Q224" i="25"/>
  <c r="R224" i="25"/>
  <c r="S224" i="25"/>
  <c r="T224" i="25"/>
  <c r="U224" i="25"/>
  <c r="V224" i="25"/>
  <c r="W224" i="25"/>
  <c r="X224" i="25"/>
  <c r="Y224" i="25"/>
  <c r="Z224" i="25"/>
  <c r="AA224" i="25"/>
  <c r="AB224" i="25"/>
  <c r="F225" i="25"/>
  <c r="G225" i="25"/>
  <c r="H225" i="25"/>
  <c r="I225" i="25"/>
  <c r="J225" i="25"/>
  <c r="K225" i="25"/>
  <c r="L225" i="25"/>
  <c r="M225" i="25"/>
  <c r="N225" i="25"/>
  <c r="O225" i="25"/>
  <c r="P225" i="25"/>
  <c r="Q225" i="25"/>
  <c r="R225" i="25"/>
  <c r="S225" i="25"/>
  <c r="T225" i="25"/>
  <c r="U225" i="25"/>
  <c r="V225" i="25"/>
  <c r="W225" i="25"/>
  <c r="X225" i="25"/>
  <c r="Y225" i="25"/>
  <c r="Z225" i="25"/>
  <c r="AA225" i="25"/>
  <c r="AB225" i="25"/>
  <c r="F226" i="25"/>
  <c r="G226" i="25"/>
  <c r="H226" i="25"/>
  <c r="I226" i="25"/>
  <c r="J226" i="25"/>
  <c r="K226" i="25"/>
  <c r="L226" i="25"/>
  <c r="M226" i="25"/>
  <c r="N226" i="25"/>
  <c r="O226" i="25"/>
  <c r="P226" i="25"/>
  <c r="Q226" i="25"/>
  <c r="R226" i="25"/>
  <c r="S226" i="25"/>
  <c r="T226" i="25"/>
  <c r="U226" i="25"/>
  <c r="V226" i="25"/>
  <c r="W226" i="25"/>
  <c r="X226" i="25"/>
  <c r="Y226" i="25"/>
  <c r="Z226" i="25"/>
  <c r="AA226" i="25"/>
  <c r="AB226" i="25"/>
  <c r="F227" i="25"/>
  <c r="G227" i="25"/>
  <c r="H227" i="25"/>
  <c r="I227" i="25"/>
  <c r="J227" i="25"/>
  <c r="K227" i="25"/>
  <c r="L227" i="25"/>
  <c r="M227" i="25"/>
  <c r="N227" i="25"/>
  <c r="O227" i="25"/>
  <c r="P227" i="25"/>
  <c r="Q227" i="25"/>
  <c r="R227" i="25"/>
  <c r="S227" i="25"/>
  <c r="T227" i="25"/>
  <c r="U227" i="25"/>
  <c r="V227" i="25"/>
  <c r="W227" i="25"/>
  <c r="X227" i="25"/>
  <c r="Y227" i="25"/>
  <c r="Z227" i="25"/>
  <c r="AA227" i="25"/>
  <c r="AB227" i="25"/>
  <c r="F228" i="25"/>
  <c r="G228" i="25"/>
  <c r="H228" i="25"/>
  <c r="I228" i="25"/>
  <c r="J228" i="25"/>
  <c r="K228" i="25"/>
  <c r="L228" i="25"/>
  <c r="M228" i="25"/>
  <c r="N228" i="25"/>
  <c r="O228" i="25"/>
  <c r="P228" i="25"/>
  <c r="Q228" i="25"/>
  <c r="R228" i="25"/>
  <c r="S228" i="25"/>
  <c r="T228" i="25"/>
  <c r="U228" i="25"/>
  <c r="V228" i="25"/>
  <c r="W228" i="25"/>
  <c r="X228" i="25"/>
  <c r="Y228" i="25"/>
  <c r="Z228" i="25"/>
  <c r="AA228" i="25"/>
  <c r="AB228" i="25"/>
  <c r="F229" i="25"/>
  <c r="G229" i="25"/>
  <c r="H229" i="25"/>
  <c r="I229" i="25"/>
  <c r="J229" i="25"/>
  <c r="K229" i="25"/>
  <c r="L229" i="25"/>
  <c r="M229" i="25"/>
  <c r="N229" i="25"/>
  <c r="O229" i="25"/>
  <c r="P229" i="25"/>
  <c r="Q229" i="25"/>
  <c r="R229" i="25"/>
  <c r="S229" i="25"/>
  <c r="T229" i="25"/>
  <c r="U229" i="25"/>
  <c r="V229" i="25"/>
  <c r="W229" i="25"/>
  <c r="X229" i="25"/>
  <c r="Y229" i="25"/>
  <c r="Z229" i="25"/>
  <c r="AA229" i="25"/>
  <c r="AB229" i="25"/>
  <c r="F230" i="25"/>
  <c r="G230" i="25"/>
  <c r="H230" i="25"/>
  <c r="I230" i="25"/>
  <c r="J230" i="25"/>
  <c r="K230" i="25"/>
  <c r="L230" i="25"/>
  <c r="M230" i="25"/>
  <c r="N230" i="25"/>
  <c r="O230" i="25"/>
  <c r="P230" i="25"/>
  <c r="Q230" i="25"/>
  <c r="R230" i="25"/>
  <c r="S230" i="25"/>
  <c r="T230" i="25"/>
  <c r="U230" i="25"/>
  <c r="V230" i="25"/>
  <c r="W230" i="25"/>
  <c r="X230" i="25"/>
  <c r="Y230" i="25"/>
  <c r="Z230" i="25"/>
  <c r="AA230" i="25"/>
  <c r="AB230" i="25"/>
  <c r="F231" i="25"/>
  <c r="G231" i="25"/>
  <c r="H231" i="25"/>
  <c r="I231" i="25"/>
  <c r="J231" i="25"/>
  <c r="K231" i="25"/>
  <c r="L231" i="25"/>
  <c r="M231" i="25"/>
  <c r="N231" i="25"/>
  <c r="O231" i="25"/>
  <c r="P231" i="25"/>
  <c r="Q231" i="25"/>
  <c r="R231" i="25"/>
  <c r="S231" i="25"/>
  <c r="T231" i="25"/>
  <c r="U231" i="25"/>
  <c r="V231" i="25"/>
  <c r="W231" i="25"/>
  <c r="X231" i="25"/>
  <c r="Y231" i="25"/>
  <c r="Z231" i="25"/>
  <c r="AA231" i="25"/>
  <c r="AB231" i="25"/>
  <c r="F232" i="25"/>
  <c r="G232" i="25"/>
  <c r="H232" i="25"/>
  <c r="I232" i="25"/>
  <c r="J232" i="25"/>
  <c r="K232" i="25"/>
  <c r="L232" i="25"/>
  <c r="M232" i="25"/>
  <c r="N232" i="25"/>
  <c r="O232" i="25"/>
  <c r="P232" i="25"/>
  <c r="Q232" i="25"/>
  <c r="R232" i="25"/>
  <c r="S232" i="25"/>
  <c r="T232" i="25"/>
  <c r="U232" i="25"/>
  <c r="V232" i="25"/>
  <c r="W232" i="25"/>
  <c r="X232" i="25"/>
  <c r="Y232" i="25"/>
  <c r="Z232" i="25"/>
  <c r="AA232" i="25"/>
  <c r="AB232" i="25"/>
  <c r="F233" i="25"/>
  <c r="G233" i="25"/>
  <c r="H233" i="25"/>
  <c r="I233" i="25"/>
  <c r="J233" i="25"/>
  <c r="K233" i="25"/>
  <c r="L233" i="25"/>
  <c r="M233" i="25"/>
  <c r="N233" i="25"/>
  <c r="O233" i="25"/>
  <c r="P233" i="25"/>
  <c r="Q233" i="25"/>
  <c r="R233" i="25"/>
  <c r="S233" i="25"/>
  <c r="T233" i="25"/>
  <c r="U233" i="25"/>
  <c r="V233" i="25"/>
  <c r="W233" i="25"/>
  <c r="X233" i="25"/>
  <c r="Y233" i="25"/>
  <c r="Z233" i="25"/>
  <c r="AA233" i="25"/>
  <c r="AB233" i="25"/>
  <c r="F234" i="25"/>
  <c r="G234" i="25"/>
  <c r="H234" i="25"/>
  <c r="I234" i="25"/>
  <c r="J234" i="25"/>
  <c r="K234" i="25"/>
  <c r="L234" i="25"/>
  <c r="M234" i="25"/>
  <c r="N234" i="25"/>
  <c r="O234" i="25"/>
  <c r="P234" i="25"/>
  <c r="Q234" i="25"/>
  <c r="R234" i="25"/>
  <c r="S234" i="25"/>
  <c r="T234" i="25"/>
  <c r="U234" i="25"/>
  <c r="V234" i="25"/>
  <c r="W234" i="25"/>
  <c r="X234" i="25"/>
  <c r="Y234" i="25"/>
  <c r="Z234" i="25"/>
  <c r="AA234" i="25"/>
  <c r="AB234" i="25"/>
  <c r="F235" i="25"/>
  <c r="G235" i="25"/>
  <c r="H235" i="25"/>
  <c r="I235" i="25"/>
  <c r="J235" i="25"/>
  <c r="K235" i="25"/>
  <c r="L235" i="25"/>
  <c r="M235" i="25"/>
  <c r="N235" i="25"/>
  <c r="O235" i="25"/>
  <c r="P235" i="25"/>
  <c r="Q235" i="25"/>
  <c r="R235" i="25"/>
  <c r="S235" i="25"/>
  <c r="T235" i="25"/>
  <c r="U235" i="25"/>
  <c r="V235" i="25"/>
  <c r="W235" i="25"/>
  <c r="X235" i="25"/>
  <c r="Y235" i="25"/>
  <c r="Z235" i="25"/>
  <c r="AA235" i="25"/>
  <c r="AB235" i="25"/>
  <c r="F236" i="25"/>
  <c r="G236" i="25"/>
  <c r="H236" i="25"/>
  <c r="I236" i="25"/>
  <c r="J236" i="25"/>
  <c r="K236" i="25"/>
  <c r="L236" i="25"/>
  <c r="M236" i="25"/>
  <c r="N236" i="25"/>
  <c r="O236" i="25"/>
  <c r="P236" i="25"/>
  <c r="Q236" i="25"/>
  <c r="R236" i="25"/>
  <c r="S236" i="25"/>
  <c r="T236" i="25"/>
  <c r="U236" i="25"/>
  <c r="V236" i="25"/>
  <c r="W236" i="25"/>
  <c r="X236" i="25"/>
  <c r="Y236" i="25"/>
  <c r="Z236" i="25"/>
  <c r="AA236" i="25"/>
  <c r="AB236" i="25"/>
  <c r="F237" i="25"/>
  <c r="G237" i="25"/>
  <c r="H237" i="25"/>
  <c r="I237" i="25"/>
  <c r="J237" i="25"/>
  <c r="K237" i="25"/>
  <c r="L237" i="25"/>
  <c r="M237" i="25"/>
  <c r="N237" i="25"/>
  <c r="O237" i="25"/>
  <c r="P237" i="25"/>
  <c r="Q237" i="25"/>
  <c r="R237" i="25"/>
  <c r="S237" i="25"/>
  <c r="T237" i="25"/>
  <c r="U237" i="25"/>
  <c r="V237" i="25"/>
  <c r="W237" i="25"/>
  <c r="X237" i="25"/>
  <c r="Y237" i="25"/>
  <c r="Z237" i="25"/>
  <c r="AA237" i="25"/>
  <c r="AB237" i="25"/>
  <c r="F238" i="25"/>
  <c r="G238" i="25"/>
  <c r="H238" i="25"/>
  <c r="I238" i="25"/>
  <c r="J238" i="25"/>
  <c r="K238" i="25"/>
  <c r="L238" i="25"/>
  <c r="M238" i="25"/>
  <c r="N238" i="25"/>
  <c r="O238" i="25"/>
  <c r="P238" i="25"/>
  <c r="Q238" i="25"/>
  <c r="R238" i="25"/>
  <c r="S238" i="25"/>
  <c r="T238" i="25"/>
  <c r="U238" i="25"/>
  <c r="V238" i="25"/>
  <c r="W238" i="25"/>
  <c r="X238" i="25"/>
  <c r="Y238" i="25"/>
  <c r="Z238" i="25"/>
  <c r="AA238" i="25"/>
  <c r="AB238" i="25"/>
  <c r="F239" i="25"/>
  <c r="G239" i="25"/>
  <c r="H239" i="25"/>
  <c r="I239" i="25"/>
  <c r="J239" i="25"/>
  <c r="K239" i="25"/>
  <c r="L239" i="25"/>
  <c r="M239" i="25"/>
  <c r="N239" i="25"/>
  <c r="O239" i="25"/>
  <c r="P239" i="25"/>
  <c r="Q239" i="25"/>
  <c r="R239" i="25"/>
  <c r="S239" i="25"/>
  <c r="T239" i="25"/>
  <c r="U239" i="25"/>
  <c r="V239" i="25"/>
  <c r="W239" i="25"/>
  <c r="X239" i="25"/>
  <c r="Y239" i="25"/>
  <c r="Z239" i="25"/>
  <c r="AA239" i="25"/>
  <c r="AB239" i="25"/>
  <c r="F240" i="25"/>
  <c r="G240" i="25"/>
  <c r="H240" i="25"/>
  <c r="I240" i="25"/>
  <c r="J240" i="25"/>
  <c r="K240" i="25"/>
  <c r="L240" i="25"/>
  <c r="M240" i="25"/>
  <c r="N240" i="25"/>
  <c r="O240" i="25"/>
  <c r="P240" i="25"/>
  <c r="Q240" i="25"/>
  <c r="R240" i="25"/>
  <c r="S240" i="25"/>
  <c r="T240" i="25"/>
  <c r="U240" i="25"/>
  <c r="V240" i="25"/>
  <c r="W240" i="25"/>
  <c r="X240" i="25"/>
  <c r="Y240" i="25"/>
  <c r="Z240" i="25"/>
  <c r="AA240" i="25"/>
  <c r="AB240" i="25"/>
  <c r="F241" i="25"/>
  <c r="G241" i="25"/>
  <c r="H241" i="25"/>
  <c r="I241" i="25"/>
  <c r="J241" i="25"/>
  <c r="K241" i="25"/>
  <c r="L241" i="25"/>
  <c r="M241" i="25"/>
  <c r="N241" i="25"/>
  <c r="O241" i="25"/>
  <c r="P241" i="25"/>
  <c r="Q241" i="25"/>
  <c r="R241" i="25"/>
  <c r="S241" i="25"/>
  <c r="T241" i="25"/>
  <c r="U241" i="25"/>
  <c r="V241" i="25"/>
  <c r="W241" i="25"/>
  <c r="X241" i="25"/>
  <c r="Y241" i="25"/>
  <c r="Z241" i="25"/>
  <c r="AA241" i="25"/>
  <c r="AB241" i="25"/>
  <c r="F242" i="25"/>
  <c r="G242" i="25"/>
  <c r="H242" i="25"/>
  <c r="I242" i="25"/>
  <c r="J242" i="25"/>
  <c r="K242" i="25"/>
  <c r="L242" i="25"/>
  <c r="M242" i="25"/>
  <c r="N242" i="25"/>
  <c r="O242" i="25"/>
  <c r="P242" i="25"/>
  <c r="Q242" i="25"/>
  <c r="R242" i="25"/>
  <c r="S242" i="25"/>
  <c r="T242" i="25"/>
  <c r="U242" i="25"/>
  <c r="V242" i="25"/>
  <c r="W242" i="25"/>
  <c r="X242" i="25"/>
  <c r="Y242" i="25"/>
  <c r="Z242" i="25"/>
  <c r="AA242" i="25"/>
  <c r="AB242" i="25"/>
  <c r="F243" i="25"/>
  <c r="G243" i="25"/>
  <c r="H243" i="25"/>
  <c r="I243" i="25"/>
  <c r="J243" i="25"/>
  <c r="K243" i="25"/>
  <c r="L243" i="25"/>
  <c r="M243" i="25"/>
  <c r="N243" i="25"/>
  <c r="O243" i="25"/>
  <c r="P243" i="25"/>
  <c r="Q243" i="25"/>
  <c r="R243" i="25"/>
  <c r="S243" i="25"/>
  <c r="T243" i="25"/>
  <c r="U243" i="25"/>
  <c r="V243" i="25"/>
  <c r="W243" i="25"/>
  <c r="X243" i="25"/>
  <c r="Y243" i="25"/>
  <c r="Z243" i="25"/>
  <c r="AA243" i="25"/>
  <c r="AB243" i="25"/>
  <c r="F244" i="25"/>
  <c r="G244" i="25"/>
  <c r="H244" i="25"/>
  <c r="I244" i="25"/>
  <c r="J244" i="25"/>
  <c r="K244" i="25"/>
  <c r="L244" i="25"/>
  <c r="M244" i="25"/>
  <c r="N244" i="25"/>
  <c r="O244" i="25"/>
  <c r="P244" i="25"/>
  <c r="Q244" i="25"/>
  <c r="R244" i="25"/>
  <c r="S244" i="25"/>
  <c r="T244" i="25"/>
  <c r="U244" i="25"/>
  <c r="V244" i="25"/>
  <c r="W244" i="25"/>
  <c r="X244" i="25"/>
  <c r="Y244" i="25"/>
  <c r="Z244" i="25"/>
  <c r="AA244" i="25"/>
  <c r="AB244" i="25"/>
  <c r="F245" i="25"/>
  <c r="G245" i="25"/>
  <c r="H245" i="25"/>
  <c r="I245" i="25"/>
  <c r="J245" i="25"/>
  <c r="K245" i="25"/>
  <c r="L245" i="25"/>
  <c r="M245" i="25"/>
  <c r="N245" i="25"/>
  <c r="O245" i="25"/>
  <c r="P245" i="25"/>
  <c r="Q245" i="25"/>
  <c r="R245" i="25"/>
  <c r="S245" i="25"/>
  <c r="T245" i="25"/>
  <c r="U245" i="25"/>
  <c r="V245" i="25"/>
  <c r="W245" i="25"/>
  <c r="X245" i="25"/>
  <c r="Y245" i="25"/>
  <c r="Z245" i="25"/>
  <c r="AA245" i="25"/>
  <c r="AB245" i="25"/>
  <c r="F246" i="25"/>
  <c r="G246" i="25"/>
  <c r="H246" i="25"/>
  <c r="I246" i="25"/>
  <c r="J246" i="25"/>
  <c r="K246" i="25"/>
  <c r="L246" i="25"/>
  <c r="M246" i="25"/>
  <c r="N246" i="25"/>
  <c r="O246" i="25"/>
  <c r="P246" i="25"/>
  <c r="Q246" i="25"/>
  <c r="R246" i="25"/>
  <c r="S246" i="25"/>
  <c r="T246" i="25"/>
  <c r="U246" i="25"/>
  <c r="V246" i="25"/>
  <c r="W246" i="25"/>
  <c r="X246" i="25"/>
  <c r="Y246" i="25"/>
  <c r="Z246" i="25"/>
  <c r="AA246" i="25"/>
  <c r="AB246" i="25"/>
  <c r="F247" i="25"/>
  <c r="G247" i="25"/>
  <c r="H247" i="25"/>
  <c r="I247" i="25"/>
  <c r="J247" i="25"/>
  <c r="K247" i="25"/>
  <c r="L247" i="25"/>
  <c r="M247" i="25"/>
  <c r="N247" i="25"/>
  <c r="O247" i="25"/>
  <c r="P247" i="25"/>
  <c r="Q247" i="25"/>
  <c r="R247" i="25"/>
  <c r="S247" i="25"/>
  <c r="T247" i="25"/>
  <c r="U247" i="25"/>
  <c r="V247" i="25"/>
  <c r="W247" i="25"/>
  <c r="X247" i="25"/>
  <c r="Y247" i="25"/>
  <c r="Z247" i="25"/>
  <c r="AA247" i="25"/>
  <c r="AB247" i="25"/>
  <c r="F248" i="25"/>
  <c r="G248" i="25"/>
  <c r="H248" i="25"/>
  <c r="I248" i="25"/>
  <c r="J248" i="25"/>
  <c r="K248" i="25"/>
  <c r="L248" i="25"/>
  <c r="M248" i="25"/>
  <c r="N248" i="25"/>
  <c r="O248" i="25"/>
  <c r="P248" i="25"/>
  <c r="Q248" i="25"/>
  <c r="R248" i="25"/>
  <c r="S248" i="25"/>
  <c r="T248" i="25"/>
  <c r="U248" i="25"/>
  <c r="V248" i="25"/>
  <c r="W248" i="25"/>
  <c r="X248" i="25"/>
  <c r="Y248" i="25"/>
  <c r="Z248" i="25"/>
  <c r="AA248" i="25"/>
  <c r="AB248" i="25"/>
  <c r="F249" i="25"/>
  <c r="G249" i="25"/>
  <c r="H249" i="25"/>
  <c r="I249" i="25"/>
  <c r="J249" i="25"/>
  <c r="K249" i="25"/>
  <c r="L249" i="25"/>
  <c r="M249" i="25"/>
  <c r="N249" i="25"/>
  <c r="O249" i="25"/>
  <c r="P249" i="25"/>
  <c r="Q249" i="25"/>
  <c r="R249" i="25"/>
  <c r="S249" i="25"/>
  <c r="T249" i="25"/>
  <c r="U249" i="25"/>
  <c r="V249" i="25"/>
  <c r="W249" i="25"/>
  <c r="X249" i="25"/>
  <c r="Y249" i="25"/>
  <c r="Z249" i="25"/>
  <c r="AA249" i="25"/>
  <c r="AB249" i="25"/>
  <c r="F250" i="25"/>
  <c r="G250" i="25"/>
  <c r="H250" i="25"/>
  <c r="I250" i="25"/>
  <c r="J250" i="25"/>
  <c r="K250" i="25"/>
  <c r="L250" i="25"/>
  <c r="M250" i="25"/>
  <c r="N250" i="25"/>
  <c r="O250" i="25"/>
  <c r="P250" i="25"/>
  <c r="Q250" i="25"/>
  <c r="R250" i="25"/>
  <c r="S250" i="25"/>
  <c r="T250" i="25"/>
  <c r="U250" i="25"/>
  <c r="V250" i="25"/>
  <c r="W250" i="25"/>
  <c r="X250" i="25"/>
  <c r="Y250" i="25"/>
  <c r="Z250" i="25"/>
  <c r="AA250" i="25"/>
  <c r="AB250" i="25"/>
  <c r="F251" i="25"/>
  <c r="G251" i="25"/>
  <c r="H251" i="25"/>
  <c r="I251" i="25"/>
  <c r="J251" i="25"/>
  <c r="K251" i="25"/>
  <c r="L251" i="25"/>
  <c r="M251" i="25"/>
  <c r="N251" i="25"/>
  <c r="O251" i="25"/>
  <c r="P251" i="25"/>
  <c r="Q251" i="25"/>
  <c r="R251" i="25"/>
  <c r="S251" i="25"/>
  <c r="T251" i="25"/>
  <c r="U251" i="25"/>
  <c r="V251" i="25"/>
  <c r="W251" i="25"/>
  <c r="X251" i="25"/>
  <c r="Y251" i="25"/>
  <c r="Z251" i="25"/>
  <c r="AA251" i="25"/>
  <c r="AB251" i="25"/>
  <c r="F252" i="25"/>
  <c r="G252" i="25"/>
  <c r="H252" i="25"/>
  <c r="I252" i="25"/>
  <c r="J252" i="25"/>
  <c r="K252" i="25"/>
  <c r="L252" i="25"/>
  <c r="M252" i="25"/>
  <c r="N252" i="25"/>
  <c r="O252" i="25"/>
  <c r="P252" i="25"/>
  <c r="Q252" i="25"/>
  <c r="R252" i="25"/>
  <c r="S252" i="25"/>
  <c r="T252" i="25"/>
  <c r="U252" i="25"/>
  <c r="V252" i="25"/>
  <c r="W252" i="25"/>
  <c r="X252" i="25"/>
  <c r="Y252" i="25"/>
  <c r="Z252" i="25"/>
  <c r="AA252" i="25"/>
  <c r="AB252" i="25"/>
  <c r="F253" i="25"/>
  <c r="G253" i="25"/>
  <c r="H253" i="25"/>
  <c r="I253" i="25"/>
  <c r="J253" i="25"/>
  <c r="K253" i="25"/>
  <c r="L253" i="25"/>
  <c r="M253" i="25"/>
  <c r="N253" i="25"/>
  <c r="O253" i="25"/>
  <c r="P253" i="25"/>
  <c r="Q253" i="25"/>
  <c r="R253" i="25"/>
  <c r="S253" i="25"/>
  <c r="T253" i="25"/>
  <c r="U253" i="25"/>
  <c r="V253" i="25"/>
  <c r="W253" i="25"/>
  <c r="X253" i="25"/>
  <c r="Y253" i="25"/>
  <c r="Z253" i="25"/>
  <c r="AA253" i="25"/>
  <c r="AB253" i="25"/>
  <c r="F254" i="25"/>
  <c r="G254" i="25"/>
  <c r="H254" i="25"/>
  <c r="I254" i="25"/>
  <c r="J254" i="25"/>
  <c r="K254" i="25"/>
  <c r="L254" i="25"/>
  <c r="M254" i="25"/>
  <c r="N254" i="25"/>
  <c r="O254" i="25"/>
  <c r="P254" i="25"/>
  <c r="Q254" i="25"/>
  <c r="R254" i="25"/>
  <c r="S254" i="25"/>
  <c r="T254" i="25"/>
  <c r="U254" i="25"/>
  <c r="V254" i="25"/>
  <c r="W254" i="25"/>
  <c r="X254" i="25"/>
  <c r="Y254" i="25"/>
  <c r="Z254" i="25"/>
  <c r="AA254" i="25"/>
  <c r="AB254" i="25"/>
  <c r="F255" i="25"/>
  <c r="G255" i="25"/>
  <c r="H255" i="25"/>
  <c r="I255" i="25"/>
  <c r="J255" i="25"/>
  <c r="K255" i="25"/>
  <c r="L255" i="25"/>
  <c r="M255" i="25"/>
  <c r="N255" i="25"/>
  <c r="O255" i="25"/>
  <c r="P255" i="25"/>
  <c r="Q255" i="25"/>
  <c r="R255" i="25"/>
  <c r="S255" i="25"/>
  <c r="T255" i="25"/>
  <c r="U255" i="25"/>
  <c r="V255" i="25"/>
  <c r="W255" i="25"/>
  <c r="X255" i="25"/>
  <c r="Y255" i="25"/>
  <c r="Z255" i="25"/>
  <c r="AA255" i="25"/>
  <c r="AB255" i="25"/>
  <c r="F256" i="25"/>
  <c r="G256" i="25"/>
  <c r="H256" i="25"/>
  <c r="I256" i="25"/>
  <c r="J256" i="25"/>
  <c r="K256" i="25"/>
  <c r="L256" i="25"/>
  <c r="M256" i="25"/>
  <c r="N256" i="25"/>
  <c r="O256" i="25"/>
  <c r="P256" i="25"/>
  <c r="Q256" i="25"/>
  <c r="R256" i="25"/>
  <c r="S256" i="25"/>
  <c r="T256" i="25"/>
  <c r="U256" i="25"/>
  <c r="V256" i="25"/>
  <c r="W256" i="25"/>
  <c r="X256" i="25"/>
  <c r="Y256" i="25"/>
  <c r="Z256" i="25"/>
  <c r="AA256" i="25"/>
  <c r="AB256" i="25"/>
  <c r="F257" i="25"/>
  <c r="G257" i="25"/>
  <c r="H257" i="25"/>
  <c r="I257" i="25"/>
  <c r="J257" i="25"/>
  <c r="K257" i="25"/>
  <c r="L257" i="25"/>
  <c r="M257" i="25"/>
  <c r="N257" i="25"/>
  <c r="O257" i="25"/>
  <c r="P257" i="25"/>
  <c r="Q257" i="25"/>
  <c r="R257" i="25"/>
  <c r="S257" i="25"/>
  <c r="T257" i="25"/>
  <c r="U257" i="25"/>
  <c r="V257" i="25"/>
  <c r="W257" i="25"/>
  <c r="X257" i="25"/>
  <c r="Y257" i="25"/>
  <c r="Z257" i="25"/>
  <c r="AA257" i="25"/>
  <c r="AB257" i="25"/>
  <c r="F258" i="25"/>
  <c r="G258" i="25"/>
  <c r="H258" i="25"/>
  <c r="I258" i="25"/>
  <c r="J258" i="25"/>
  <c r="K258" i="25"/>
  <c r="L258" i="25"/>
  <c r="M258" i="25"/>
  <c r="N258" i="25"/>
  <c r="O258" i="25"/>
  <c r="P258" i="25"/>
  <c r="Q258" i="25"/>
  <c r="R258" i="25"/>
  <c r="S258" i="25"/>
  <c r="T258" i="25"/>
  <c r="U258" i="25"/>
  <c r="V258" i="25"/>
  <c r="W258" i="25"/>
  <c r="X258" i="25"/>
  <c r="Y258" i="25"/>
  <c r="Z258" i="25"/>
  <c r="AA258" i="25"/>
  <c r="AB258" i="25"/>
  <c r="F259" i="25"/>
  <c r="G259" i="25"/>
  <c r="H259" i="25"/>
  <c r="I259" i="25"/>
  <c r="J259" i="25"/>
  <c r="K259" i="25"/>
  <c r="L259" i="25"/>
  <c r="M259" i="25"/>
  <c r="N259" i="25"/>
  <c r="O259" i="25"/>
  <c r="P259" i="25"/>
  <c r="Q259" i="25"/>
  <c r="R259" i="25"/>
  <c r="S259" i="25"/>
  <c r="T259" i="25"/>
  <c r="U259" i="25"/>
  <c r="V259" i="25"/>
  <c r="W259" i="25"/>
  <c r="X259" i="25"/>
  <c r="Y259" i="25"/>
  <c r="Z259" i="25"/>
  <c r="AA259" i="25"/>
  <c r="AB259" i="25"/>
  <c r="F260" i="25"/>
  <c r="G260" i="25"/>
  <c r="H260" i="25"/>
  <c r="I260" i="25"/>
  <c r="J260" i="25"/>
  <c r="K260" i="25"/>
  <c r="L260" i="25"/>
  <c r="M260" i="25"/>
  <c r="N260" i="25"/>
  <c r="O260" i="25"/>
  <c r="P260" i="25"/>
  <c r="Q260" i="25"/>
  <c r="R260" i="25"/>
  <c r="S260" i="25"/>
  <c r="T260" i="25"/>
  <c r="U260" i="25"/>
  <c r="V260" i="25"/>
  <c r="W260" i="25"/>
  <c r="X260" i="25"/>
  <c r="Y260" i="25"/>
  <c r="Z260" i="25"/>
  <c r="AA260" i="25"/>
  <c r="AB260" i="25"/>
  <c r="F261" i="25"/>
  <c r="G261" i="25"/>
  <c r="H261" i="25"/>
  <c r="I261" i="25"/>
  <c r="J261" i="25"/>
  <c r="K261" i="25"/>
  <c r="L261" i="25"/>
  <c r="M261" i="25"/>
  <c r="N261" i="25"/>
  <c r="O261" i="25"/>
  <c r="P261" i="25"/>
  <c r="Q261" i="25"/>
  <c r="R261" i="25"/>
  <c r="S261" i="25"/>
  <c r="T261" i="25"/>
  <c r="U261" i="25"/>
  <c r="V261" i="25"/>
  <c r="W261" i="25"/>
  <c r="X261" i="25"/>
  <c r="Y261" i="25"/>
  <c r="Z261" i="25"/>
  <c r="AA261" i="25"/>
  <c r="AB261" i="25"/>
  <c r="F262" i="25"/>
  <c r="G262" i="25"/>
  <c r="H262" i="25"/>
  <c r="I262" i="25"/>
  <c r="J262" i="25"/>
  <c r="K262" i="25"/>
  <c r="L262" i="25"/>
  <c r="M262" i="25"/>
  <c r="N262" i="25"/>
  <c r="O262" i="25"/>
  <c r="P262" i="25"/>
  <c r="Q262" i="25"/>
  <c r="R262" i="25"/>
  <c r="S262" i="25"/>
  <c r="T262" i="25"/>
  <c r="U262" i="25"/>
  <c r="V262" i="25"/>
  <c r="W262" i="25"/>
  <c r="X262" i="25"/>
  <c r="Y262" i="25"/>
  <c r="Z262" i="25"/>
  <c r="AA262" i="25"/>
  <c r="AB262" i="25"/>
  <c r="F263" i="25"/>
  <c r="G263" i="25"/>
  <c r="H263" i="25"/>
  <c r="I263" i="25"/>
  <c r="J263" i="25"/>
  <c r="K263" i="25"/>
  <c r="L263" i="25"/>
  <c r="M263" i="25"/>
  <c r="N263" i="25"/>
  <c r="O263" i="25"/>
  <c r="P263" i="25"/>
  <c r="Q263" i="25"/>
  <c r="R263" i="25"/>
  <c r="S263" i="25"/>
  <c r="T263" i="25"/>
  <c r="U263" i="25"/>
  <c r="V263" i="25"/>
  <c r="W263" i="25"/>
  <c r="X263" i="25"/>
  <c r="Y263" i="25"/>
  <c r="Z263" i="25"/>
  <c r="AA263" i="25"/>
  <c r="AB263" i="25"/>
  <c r="F264" i="25"/>
  <c r="G264" i="25"/>
  <c r="H264" i="25"/>
  <c r="I264" i="25"/>
  <c r="J264" i="25"/>
  <c r="K264" i="25"/>
  <c r="L264" i="25"/>
  <c r="M264" i="25"/>
  <c r="N264" i="25"/>
  <c r="O264" i="25"/>
  <c r="P264" i="25"/>
  <c r="Q264" i="25"/>
  <c r="R264" i="25"/>
  <c r="S264" i="25"/>
  <c r="T264" i="25"/>
  <c r="U264" i="25"/>
  <c r="V264" i="25"/>
  <c r="W264" i="25"/>
  <c r="X264" i="25"/>
  <c r="Y264" i="25"/>
  <c r="Z264" i="25"/>
  <c r="AA264" i="25"/>
  <c r="AB264" i="25"/>
  <c r="F265" i="25"/>
  <c r="G265" i="25"/>
  <c r="H265" i="25"/>
  <c r="I265" i="25"/>
  <c r="J265" i="25"/>
  <c r="K265" i="25"/>
  <c r="L265" i="25"/>
  <c r="M265" i="25"/>
  <c r="N265" i="25"/>
  <c r="O265" i="25"/>
  <c r="P265" i="25"/>
  <c r="Q265" i="25"/>
  <c r="R265" i="25"/>
  <c r="S265" i="25"/>
  <c r="T265" i="25"/>
  <c r="U265" i="25"/>
  <c r="V265" i="25"/>
  <c r="W265" i="25"/>
  <c r="X265" i="25"/>
  <c r="Y265" i="25"/>
  <c r="Z265" i="25"/>
  <c r="AA265" i="25"/>
  <c r="AB265" i="25"/>
  <c r="F266" i="25"/>
  <c r="G266" i="25"/>
  <c r="H266" i="25"/>
  <c r="I266" i="25"/>
  <c r="J266" i="25"/>
  <c r="K266" i="25"/>
  <c r="L266" i="25"/>
  <c r="M266" i="25"/>
  <c r="N266" i="25"/>
  <c r="O266" i="25"/>
  <c r="P266" i="25"/>
  <c r="Q266" i="25"/>
  <c r="R266" i="25"/>
  <c r="S266" i="25"/>
  <c r="T266" i="25"/>
  <c r="U266" i="25"/>
  <c r="V266" i="25"/>
  <c r="W266" i="25"/>
  <c r="X266" i="25"/>
  <c r="Y266" i="25"/>
  <c r="Z266" i="25"/>
  <c r="AA266" i="25"/>
  <c r="AB266" i="25"/>
  <c r="F267" i="25"/>
  <c r="G267" i="25"/>
  <c r="H267" i="25"/>
  <c r="I267" i="25"/>
  <c r="J267" i="25"/>
  <c r="K267" i="25"/>
  <c r="L267" i="25"/>
  <c r="M267" i="25"/>
  <c r="N267" i="25"/>
  <c r="O267" i="25"/>
  <c r="P267" i="25"/>
  <c r="Q267" i="25"/>
  <c r="R267" i="25"/>
  <c r="S267" i="25"/>
  <c r="T267" i="25"/>
  <c r="U267" i="25"/>
  <c r="V267" i="25"/>
  <c r="W267" i="25"/>
  <c r="X267" i="25"/>
  <c r="Y267" i="25"/>
  <c r="Z267" i="25"/>
  <c r="AA267" i="25"/>
  <c r="AB267" i="25"/>
  <c r="E219" i="25"/>
  <c r="E220" i="25"/>
  <c r="E221" i="25"/>
  <c r="E222" i="25"/>
  <c r="E223" i="25"/>
  <c r="E224" i="25"/>
  <c r="E225" i="25"/>
  <c r="AC225" i="25" s="1"/>
  <c r="E226" i="25"/>
  <c r="E227" i="25"/>
  <c r="E228" i="25"/>
  <c r="E229" i="25"/>
  <c r="E230" i="25"/>
  <c r="E231" i="25"/>
  <c r="E232" i="25"/>
  <c r="E233" i="25"/>
  <c r="AC233" i="25" s="1"/>
  <c r="E234" i="25"/>
  <c r="E235" i="25"/>
  <c r="E236" i="25"/>
  <c r="E237" i="25"/>
  <c r="E238" i="25"/>
  <c r="E239" i="25"/>
  <c r="E240" i="25"/>
  <c r="E241" i="25"/>
  <c r="AC241" i="25" s="1"/>
  <c r="E242" i="25"/>
  <c r="E243" i="25"/>
  <c r="E244" i="25"/>
  <c r="E245" i="25"/>
  <c r="E246" i="25"/>
  <c r="E247" i="25"/>
  <c r="E248" i="25"/>
  <c r="E249" i="25"/>
  <c r="AC249" i="25" s="1"/>
  <c r="E250" i="25"/>
  <c r="E251" i="25"/>
  <c r="E252" i="25"/>
  <c r="E253" i="25"/>
  <c r="E254" i="25"/>
  <c r="E255" i="25"/>
  <c r="E256" i="25"/>
  <c r="E257" i="25"/>
  <c r="E258" i="25"/>
  <c r="E259" i="25"/>
  <c r="E260" i="25"/>
  <c r="E261" i="25"/>
  <c r="E262" i="25"/>
  <c r="E263" i="25"/>
  <c r="E264" i="25"/>
  <c r="E265" i="25"/>
  <c r="E266" i="25"/>
  <c r="E267" i="25"/>
  <c r="E218" i="25"/>
  <c r="B219" i="25"/>
  <c r="C219" i="25"/>
  <c r="B220" i="25"/>
  <c r="C220" i="25"/>
  <c r="B221" i="25"/>
  <c r="C221" i="25"/>
  <c r="B222" i="25"/>
  <c r="C222" i="25"/>
  <c r="B223" i="25"/>
  <c r="C223" i="25"/>
  <c r="B224" i="25"/>
  <c r="C224" i="25"/>
  <c r="B225" i="25"/>
  <c r="C225" i="25"/>
  <c r="B226" i="25"/>
  <c r="C226" i="25"/>
  <c r="B227" i="25"/>
  <c r="C227" i="25"/>
  <c r="B228" i="25"/>
  <c r="C228" i="25"/>
  <c r="B229" i="25"/>
  <c r="C229" i="25"/>
  <c r="B230" i="25"/>
  <c r="C230" i="25"/>
  <c r="B231" i="25"/>
  <c r="C231" i="25"/>
  <c r="B232" i="25"/>
  <c r="C232" i="25"/>
  <c r="B233" i="25"/>
  <c r="C233" i="25"/>
  <c r="B234" i="25"/>
  <c r="C234" i="25"/>
  <c r="B235" i="25"/>
  <c r="C235" i="25"/>
  <c r="B236" i="25"/>
  <c r="C236" i="25"/>
  <c r="B237" i="25"/>
  <c r="C237" i="25"/>
  <c r="B238" i="25"/>
  <c r="C238" i="25"/>
  <c r="B239" i="25"/>
  <c r="C239" i="25"/>
  <c r="B240" i="25"/>
  <c r="C240" i="25"/>
  <c r="B241" i="25"/>
  <c r="C241" i="25"/>
  <c r="B242" i="25"/>
  <c r="C242" i="25"/>
  <c r="B243" i="25"/>
  <c r="C243" i="25"/>
  <c r="B244" i="25"/>
  <c r="C244" i="25"/>
  <c r="B245" i="25"/>
  <c r="C245" i="25"/>
  <c r="B246" i="25"/>
  <c r="C246" i="25"/>
  <c r="B247" i="25"/>
  <c r="C247" i="25"/>
  <c r="B248" i="25"/>
  <c r="C248" i="25"/>
  <c r="B249" i="25"/>
  <c r="C249" i="25"/>
  <c r="B250" i="25"/>
  <c r="C250" i="25"/>
  <c r="B251" i="25"/>
  <c r="C251" i="25"/>
  <c r="B252" i="25"/>
  <c r="C252" i="25"/>
  <c r="B253" i="25"/>
  <c r="C253" i="25"/>
  <c r="B254" i="25"/>
  <c r="C254" i="25"/>
  <c r="B255" i="25"/>
  <c r="C255" i="25"/>
  <c r="B256" i="25"/>
  <c r="C256" i="25"/>
  <c r="B257" i="25"/>
  <c r="C257" i="25"/>
  <c r="B258" i="25"/>
  <c r="C258" i="25"/>
  <c r="B259" i="25"/>
  <c r="C259" i="25"/>
  <c r="B260" i="25"/>
  <c r="C260" i="25"/>
  <c r="B261" i="25"/>
  <c r="C261" i="25"/>
  <c r="B262" i="25"/>
  <c r="C262" i="25"/>
  <c r="B263" i="25"/>
  <c r="C263" i="25"/>
  <c r="B264" i="25"/>
  <c r="C264" i="25"/>
  <c r="B265" i="25"/>
  <c r="C265" i="25"/>
  <c r="B266" i="25"/>
  <c r="C266" i="25"/>
  <c r="B267" i="25"/>
  <c r="C267" i="25"/>
  <c r="AI165" i="25"/>
  <c r="AJ165" i="25"/>
  <c r="AK165" i="25"/>
  <c r="AL165" i="25"/>
  <c r="AM165" i="25"/>
  <c r="AN165" i="25"/>
  <c r="AO165" i="25"/>
  <c r="AP165" i="25"/>
  <c r="AQ165" i="25"/>
  <c r="AR165" i="25"/>
  <c r="AS165" i="25"/>
  <c r="AT165" i="25"/>
  <c r="AU165" i="25"/>
  <c r="AV165" i="25"/>
  <c r="AW165" i="25"/>
  <c r="AX165" i="25"/>
  <c r="AY165" i="25"/>
  <c r="AZ165" i="25"/>
  <c r="BA165" i="25"/>
  <c r="BB165" i="25"/>
  <c r="BC165" i="25"/>
  <c r="BD165" i="25"/>
  <c r="BE165" i="25"/>
  <c r="AI166" i="25"/>
  <c r="AJ166" i="25"/>
  <c r="AK166" i="25"/>
  <c r="AL166" i="25"/>
  <c r="AM166" i="25"/>
  <c r="AN166" i="25"/>
  <c r="AO166" i="25"/>
  <c r="AP166" i="25"/>
  <c r="AQ166" i="25"/>
  <c r="AR166" i="25"/>
  <c r="AS166" i="25"/>
  <c r="AT166" i="25"/>
  <c r="AU166" i="25"/>
  <c r="AV166" i="25"/>
  <c r="AW166" i="25"/>
  <c r="AX166" i="25"/>
  <c r="AY166" i="25"/>
  <c r="AZ166" i="25"/>
  <c r="BA166" i="25"/>
  <c r="BB166" i="25"/>
  <c r="BC166" i="25"/>
  <c r="BD166" i="25"/>
  <c r="BE166" i="25"/>
  <c r="AI167" i="25"/>
  <c r="AJ167" i="25"/>
  <c r="AK167" i="25"/>
  <c r="AL167" i="25"/>
  <c r="AM167" i="25"/>
  <c r="AN167" i="25"/>
  <c r="AO167" i="25"/>
  <c r="AP167" i="25"/>
  <c r="AQ167" i="25"/>
  <c r="AR167" i="25"/>
  <c r="AS167" i="25"/>
  <c r="AT167" i="25"/>
  <c r="AU167" i="25"/>
  <c r="AV167" i="25"/>
  <c r="AW167" i="25"/>
  <c r="AX167" i="25"/>
  <c r="AY167" i="25"/>
  <c r="AZ167" i="25"/>
  <c r="BA167" i="25"/>
  <c r="BB167" i="25"/>
  <c r="BC167" i="25"/>
  <c r="BD167" i="25"/>
  <c r="BE167" i="25"/>
  <c r="AI168" i="25"/>
  <c r="AJ168" i="25"/>
  <c r="AK168" i="25"/>
  <c r="AL168" i="25"/>
  <c r="AM168" i="25"/>
  <c r="AN168" i="25"/>
  <c r="AO168" i="25"/>
  <c r="AP168" i="25"/>
  <c r="AQ168" i="25"/>
  <c r="AR168" i="25"/>
  <c r="AS168" i="25"/>
  <c r="AT168" i="25"/>
  <c r="AU168" i="25"/>
  <c r="AV168" i="25"/>
  <c r="AW168" i="25"/>
  <c r="AX168" i="25"/>
  <c r="AY168" i="25"/>
  <c r="AZ168" i="25"/>
  <c r="BA168" i="25"/>
  <c r="BB168" i="25"/>
  <c r="BC168" i="25"/>
  <c r="BD168" i="25"/>
  <c r="BE168" i="25"/>
  <c r="AI169" i="25"/>
  <c r="AJ169" i="25"/>
  <c r="AK169" i="25"/>
  <c r="AL169" i="25"/>
  <c r="AM169" i="25"/>
  <c r="AN169" i="25"/>
  <c r="AO169" i="25"/>
  <c r="AP169" i="25"/>
  <c r="AQ169" i="25"/>
  <c r="AR169" i="25"/>
  <c r="AS169" i="25"/>
  <c r="AT169" i="25"/>
  <c r="AU169" i="25"/>
  <c r="AV169" i="25"/>
  <c r="AW169" i="25"/>
  <c r="AX169" i="25"/>
  <c r="AY169" i="25"/>
  <c r="AZ169" i="25"/>
  <c r="BA169" i="25"/>
  <c r="BB169" i="25"/>
  <c r="BC169" i="25"/>
  <c r="BD169" i="25"/>
  <c r="BE169" i="25"/>
  <c r="AI170" i="25"/>
  <c r="AJ170" i="25"/>
  <c r="AK170" i="25"/>
  <c r="AL170" i="25"/>
  <c r="AM170" i="25"/>
  <c r="AN170" i="25"/>
  <c r="AO170" i="25"/>
  <c r="AP170" i="25"/>
  <c r="AQ170" i="25"/>
  <c r="AR170" i="25"/>
  <c r="AS170" i="25"/>
  <c r="AT170" i="25"/>
  <c r="AU170" i="25"/>
  <c r="AV170" i="25"/>
  <c r="AW170" i="25"/>
  <c r="AX170" i="25"/>
  <c r="AY170" i="25"/>
  <c r="AZ170" i="25"/>
  <c r="BA170" i="25"/>
  <c r="BB170" i="25"/>
  <c r="BC170" i="25"/>
  <c r="BD170" i="25"/>
  <c r="BE170" i="25"/>
  <c r="AI171" i="25"/>
  <c r="AJ171" i="25"/>
  <c r="AK171" i="25"/>
  <c r="AL171" i="25"/>
  <c r="AM171" i="25"/>
  <c r="AN171" i="25"/>
  <c r="AO171" i="25"/>
  <c r="AP171" i="25"/>
  <c r="AQ171" i="25"/>
  <c r="AR171" i="25"/>
  <c r="AS171" i="25"/>
  <c r="AT171" i="25"/>
  <c r="AU171" i="25"/>
  <c r="AV171" i="25"/>
  <c r="AW171" i="25"/>
  <c r="AX171" i="25"/>
  <c r="AY171" i="25"/>
  <c r="AZ171" i="25"/>
  <c r="BA171" i="25"/>
  <c r="BB171" i="25"/>
  <c r="BC171" i="25"/>
  <c r="BD171" i="25"/>
  <c r="BE171" i="25"/>
  <c r="AI172" i="25"/>
  <c r="AJ172" i="25"/>
  <c r="AK172" i="25"/>
  <c r="AL172" i="25"/>
  <c r="AM172" i="25"/>
  <c r="AN172" i="25"/>
  <c r="AO172" i="25"/>
  <c r="AP172" i="25"/>
  <c r="AQ172" i="25"/>
  <c r="AR172" i="25"/>
  <c r="AS172" i="25"/>
  <c r="AT172" i="25"/>
  <c r="AU172" i="25"/>
  <c r="AV172" i="25"/>
  <c r="AW172" i="25"/>
  <c r="AX172" i="25"/>
  <c r="AY172" i="25"/>
  <c r="AZ172" i="25"/>
  <c r="BA172" i="25"/>
  <c r="BB172" i="25"/>
  <c r="BC172" i="25"/>
  <c r="BD172" i="25"/>
  <c r="BE172" i="25"/>
  <c r="AI173" i="25"/>
  <c r="AJ173" i="25"/>
  <c r="AK173" i="25"/>
  <c r="AL173" i="25"/>
  <c r="AM173" i="25"/>
  <c r="AN173" i="25"/>
  <c r="AO173" i="25"/>
  <c r="AP173" i="25"/>
  <c r="AQ173" i="25"/>
  <c r="AR173" i="25"/>
  <c r="AS173" i="25"/>
  <c r="AT173" i="25"/>
  <c r="AU173" i="25"/>
  <c r="AV173" i="25"/>
  <c r="AW173" i="25"/>
  <c r="AX173" i="25"/>
  <c r="AY173" i="25"/>
  <c r="AZ173" i="25"/>
  <c r="BA173" i="25"/>
  <c r="BB173" i="25"/>
  <c r="BC173" i="25"/>
  <c r="BD173" i="25"/>
  <c r="BE173" i="25"/>
  <c r="AI174" i="25"/>
  <c r="AJ174" i="25"/>
  <c r="AK174" i="25"/>
  <c r="AL174" i="25"/>
  <c r="AM174" i="25"/>
  <c r="AN174" i="25"/>
  <c r="AO174" i="25"/>
  <c r="AP174" i="25"/>
  <c r="AQ174" i="25"/>
  <c r="AR174" i="25"/>
  <c r="AS174" i="25"/>
  <c r="AT174" i="25"/>
  <c r="AU174" i="25"/>
  <c r="AV174" i="25"/>
  <c r="AW174" i="25"/>
  <c r="AX174" i="25"/>
  <c r="AY174" i="25"/>
  <c r="AZ174" i="25"/>
  <c r="BA174" i="25"/>
  <c r="BB174" i="25"/>
  <c r="BC174" i="25"/>
  <c r="BD174" i="25"/>
  <c r="BE174" i="25"/>
  <c r="AI175" i="25"/>
  <c r="AJ175" i="25"/>
  <c r="AK175" i="25"/>
  <c r="AL175" i="25"/>
  <c r="AM175" i="25"/>
  <c r="AN175" i="25"/>
  <c r="AO175" i="25"/>
  <c r="AP175" i="25"/>
  <c r="AQ175" i="25"/>
  <c r="AR175" i="25"/>
  <c r="AS175" i="25"/>
  <c r="AT175" i="25"/>
  <c r="AU175" i="25"/>
  <c r="AV175" i="25"/>
  <c r="AW175" i="25"/>
  <c r="AX175" i="25"/>
  <c r="AY175" i="25"/>
  <c r="AZ175" i="25"/>
  <c r="BA175" i="25"/>
  <c r="BB175" i="25"/>
  <c r="BC175" i="25"/>
  <c r="BD175" i="25"/>
  <c r="BE175" i="25"/>
  <c r="AI176" i="25"/>
  <c r="AJ176" i="25"/>
  <c r="AK176" i="25"/>
  <c r="AL176" i="25"/>
  <c r="AM176" i="25"/>
  <c r="AN176" i="25"/>
  <c r="AO176" i="25"/>
  <c r="AP176" i="25"/>
  <c r="AQ176" i="25"/>
  <c r="AR176" i="25"/>
  <c r="AS176" i="25"/>
  <c r="AT176" i="25"/>
  <c r="AU176" i="25"/>
  <c r="AV176" i="25"/>
  <c r="AW176" i="25"/>
  <c r="AX176" i="25"/>
  <c r="AY176" i="25"/>
  <c r="AZ176" i="25"/>
  <c r="BA176" i="25"/>
  <c r="BB176" i="25"/>
  <c r="BC176" i="25"/>
  <c r="BD176" i="25"/>
  <c r="BE176" i="25"/>
  <c r="AI177" i="25"/>
  <c r="AJ177" i="25"/>
  <c r="AK177" i="25"/>
  <c r="AL177" i="25"/>
  <c r="AM177" i="25"/>
  <c r="AN177" i="25"/>
  <c r="AO177" i="25"/>
  <c r="AP177" i="25"/>
  <c r="AQ177" i="25"/>
  <c r="AR177" i="25"/>
  <c r="AS177" i="25"/>
  <c r="AT177" i="25"/>
  <c r="AU177" i="25"/>
  <c r="AV177" i="25"/>
  <c r="AW177" i="25"/>
  <c r="AX177" i="25"/>
  <c r="AY177" i="25"/>
  <c r="AZ177" i="25"/>
  <c r="BA177" i="25"/>
  <c r="BB177" i="25"/>
  <c r="BC177" i="25"/>
  <c r="BD177" i="25"/>
  <c r="BE177" i="25"/>
  <c r="AI178" i="25"/>
  <c r="AJ178" i="25"/>
  <c r="AK178" i="25"/>
  <c r="AL178" i="25"/>
  <c r="AM178" i="25"/>
  <c r="AN178" i="25"/>
  <c r="AO178" i="25"/>
  <c r="AP178" i="25"/>
  <c r="AQ178" i="25"/>
  <c r="AR178" i="25"/>
  <c r="AS178" i="25"/>
  <c r="AT178" i="25"/>
  <c r="AU178" i="25"/>
  <c r="AV178" i="25"/>
  <c r="AW178" i="25"/>
  <c r="AX178" i="25"/>
  <c r="AY178" i="25"/>
  <c r="AZ178" i="25"/>
  <c r="BA178" i="25"/>
  <c r="BB178" i="25"/>
  <c r="BC178" i="25"/>
  <c r="BD178" i="25"/>
  <c r="BE178" i="25"/>
  <c r="AI179" i="25"/>
  <c r="AJ179" i="25"/>
  <c r="AK179" i="25"/>
  <c r="AL179" i="25"/>
  <c r="AM179" i="25"/>
  <c r="AN179" i="25"/>
  <c r="AO179" i="25"/>
  <c r="AP179" i="25"/>
  <c r="AQ179" i="25"/>
  <c r="AR179" i="25"/>
  <c r="AS179" i="25"/>
  <c r="AT179" i="25"/>
  <c r="AU179" i="25"/>
  <c r="AV179" i="25"/>
  <c r="AW179" i="25"/>
  <c r="AX179" i="25"/>
  <c r="AY179" i="25"/>
  <c r="AZ179" i="25"/>
  <c r="BA179" i="25"/>
  <c r="BB179" i="25"/>
  <c r="BC179" i="25"/>
  <c r="BD179" i="25"/>
  <c r="BE179" i="25"/>
  <c r="AI180" i="25"/>
  <c r="AJ180" i="25"/>
  <c r="AK180" i="25"/>
  <c r="AL180" i="25"/>
  <c r="AM180" i="25"/>
  <c r="AN180" i="25"/>
  <c r="AO180" i="25"/>
  <c r="AP180" i="25"/>
  <c r="AQ180" i="25"/>
  <c r="AR180" i="25"/>
  <c r="AS180" i="25"/>
  <c r="AT180" i="25"/>
  <c r="AU180" i="25"/>
  <c r="AV180" i="25"/>
  <c r="AW180" i="25"/>
  <c r="AX180" i="25"/>
  <c r="AY180" i="25"/>
  <c r="AZ180" i="25"/>
  <c r="BA180" i="25"/>
  <c r="BB180" i="25"/>
  <c r="BC180" i="25"/>
  <c r="BD180" i="25"/>
  <c r="BE180" i="25"/>
  <c r="AI181" i="25"/>
  <c r="AJ181" i="25"/>
  <c r="AK181" i="25"/>
  <c r="AL181" i="25"/>
  <c r="AM181" i="25"/>
  <c r="AN181" i="25"/>
  <c r="AO181" i="25"/>
  <c r="AP181" i="25"/>
  <c r="AQ181" i="25"/>
  <c r="AR181" i="25"/>
  <c r="AS181" i="25"/>
  <c r="AT181" i="25"/>
  <c r="AU181" i="25"/>
  <c r="AV181" i="25"/>
  <c r="AW181" i="25"/>
  <c r="AX181" i="25"/>
  <c r="AY181" i="25"/>
  <c r="AZ181" i="25"/>
  <c r="BA181" i="25"/>
  <c r="BB181" i="25"/>
  <c r="BC181" i="25"/>
  <c r="BD181" i="25"/>
  <c r="BE181" i="25"/>
  <c r="AI182" i="25"/>
  <c r="AJ182" i="25"/>
  <c r="AK182" i="25"/>
  <c r="AL182" i="25"/>
  <c r="AM182" i="25"/>
  <c r="AN182" i="25"/>
  <c r="AO182" i="25"/>
  <c r="AP182" i="25"/>
  <c r="AQ182" i="25"/>
  <c r="AR182" i="25"/>
  <c r="AS182" i="25"/>
  <c r="AT182" i="25"/>
  <c r="AU182" i="25"/>
  <c r="AV182" i="25"/>
  <c r="AW182" i="25"/>
  <c r="AX182" i="25"/>
  <c r="AY182" i="25"/>
  <c r="AZ182" i="25"/>
  <c r="BA182" i="25"/>
  <c r="BB182" i="25"/>
  <c r="BC182" i="25"/>
  <c r="BD182" i="25"/>
  <c r="BE182" i="25"/>
  <c r="AI183" i="25"/>
  <c r="AJ183" i="25"/>
  <c r="AK183" i="25"/>
  <c r="AL183" i="25"/>
  <c r="AM183" i="25"/>
  <c r="AN183" i="25"/>
  <c r="AO183" i="25"/>
  <c r="AP183" i="25"/>
  <c r="AQ183" i="25"/>
  <c r="AR183" i="25"/>
  <c r="AS183" i="25"/>
  <c r="AT183" i="25"/>
  <c r="AU183" i="25"/>
  <c r="AV183" i="25"/>
  <c r="AW183" i="25"/>
  <c r="AX183" i="25"/>
  <c r="AY183" i="25"/>
  <c r="AZ183" i="25"/>
  <c r="BA183" i="25"/>
  <c r="BB183" i="25"/>
  <c r="BC183" i="25"/>
  <c r="BD183" i="25"/>
  <c r="BE183" i="25"/>
  <c r="AI184" i="25"/>
  <c r="AJ184" i="25"/>
  <c r="AK184" i="25"/>
  <c r="AL184" i="25"/>
  <c r="AM184" i="25"/>
  <c r="AN184" i="25"/>
  <c r="AO184" i="25"/>
  <c r="AP184" i="25"/>
  <c r="AQ184" i="25"/>
  <c r="AR184" i="25"/>
  <c r="AS184" i="25"/>
  <c r="AT184" i="25"/>
  <c r="AU184" i="25"/>
  <c r="AV184" i="25"/>
  <c r="AW184" i="25"/>
  <c r="AX184" i="25"/>
  <c r="AY184" i="25"/>
  <c r="AZ184" i="25"/>
  <c r="BA184" i="25"/>
  <c r="BB184" i="25"/>
  <c r="BC184" i="25"/>
  <c r="BD184" i="25"/>
  <c r="BE184" i="25"/>
  <c r="AI185" i="25"/>
  <c r="AJ185" i="25"/>
  <c r="AK185" i="25"/>
  <c r="AL185" i="25"/>
  <c r="AM185" i="25"/>
  <c r="AN185" i="25"/>
  <c r="AO185" i="25"/>
  <c r="AP185" i="25"/>
  <c r="AQ185" i="25"/>
  <c r="AR185" i="25"/>
  <c r="AS185" i="25"/>
  <c r="AT185" i="25"/>
  <c r="AU185" i="25"/>
  <c r="AV185" i="25"/>
  <c r="AW185" i="25"/>
  <c r="AX185" i="25"/>
  <c r="AY185" i="25"/>
  <c r="AZ185" i="25"/>
  <c r="BA185" i="25"/>
  <c r="BB185" i="25"/>
  <c r="BC185" i="25"/>
  <c r="BD185" i="25"/>
  <c r="BE185" i="25"/>
  <c r="AI186" i="25"/>
  <c r="AJ186" i="25"/>
  <c r="AK186" i="25"/>
  <c r="AL186" i="25"/>
  <c r="AM186" i="25"/>
  <c r="AN186" i="25"/>
  <c r="AO186" i="25"/>
  <c r="AP186" i="25"/>
  <c r="AQ186" i="25"/>
  <c r="AR186" i="25"/>
  <c r="AS186" i="25"/>
  <c r="AT186" i="25"/>
  <c r="AU186" i="25"/>
  <c r="AV186" i="25"/>
  <c r="AW186" i="25"/>
  <c r="AX186" i="25"/>
  <c r="AY186" i="25"/>
  <c r="AZ186" i="25"/>
  <c r="BA186" i="25"/>
  <c r="BB186" i="25"/>
  <c r="BC186" i="25"/>
  <c r="BD186" i="25"/>
  <c r="BE186" i="25"/>
  <c r="AI187" i="25"/>
  <c r="AJ187" i="25"/>
  <c r="AK187" i="25"/>
  <c r="AL187" i="25"/>
  <c r="AM187" i="25"/>
  <c r="AN187" i="25"/>
  <c r="AO187" i="25"/>
  <c r="AP187" i="25"/>
  <c r="AQ187" i="25"/>
  <c r="AR187" i="25"/>
  <c r="AS187" i="25"/>
  <c r="AT187" i="25"/>
  <c r="AU187" i="25"/>
  <c r="AV187" i="25"/>
  <c r="AW187" i="25"/>
  <c r="AX187" i="25"/>
  <c r="AY187" i="25"/>
  <c r="AZ187" i="25"/>
  <c r="BA187" i="25"/>
  <c r="BB187" i="25"/>
  <c r="BC187" i="25"/>
  <c r="BD187" i="25"/>
  <c r="BE187" i="25"/>
  <c r="AI188" i="25"/>
  <c r="AJ188" i="25"/>
  <c r="AK188" i="25"/>
  <c r="AL188" i="25"/>
  <c r="AM188" i="25"/>
  <c r="AN188" i="25"/>
  <c r="AO188" i="25"/>
  <c r="AP188" i="25"/>
  <c r="AQ188" i="25"/>
  <c r="AR188" i="25"/>
  <c r="AS188" i="25"/>
  <c r="AT188" i="25"/>
  <c r="AU188" i="25"/>
  <c r="AV188" i="25"/>
  <c r="AW188" i="25"/>
  <c r="AX188" i="25"/>
  <c r="AY188" i="25"/>
  <c r="AZ188" i="25"/>
  <c r="BA188" i="25"/>
  <c r="BB188" i="25"/>
  <c r="BC188" i="25"/>
  <c r="BD188" i="25"/>
  <c r="BE188" i="25"/>
  <c r="AI189" i="25"/>
  <c r="AJ189" i="25"/>
  <c r="AK189" i="25"/>
  <c r="AL189" i="25"/>
  <c r="AM189" i="25"/>
  <c r="AN189" i="25"/>
  <c r="AO189" i="25"/>
  <c r="AP189" i="25"/>
  <c r="AQ189" i="25"/>
  <c r="AR189" i="25"/>
  <c r="AS189" i="25"/>
  <c r="AT189" i="25"/>
  <c r="AU189" i="25"/>
  <c r="AV189" i="25"/>
  <c r="AW189" i="25"/>
  <c r="AX189" i="25"/>
  <c r="AY189" i="25"/>
  <c r="AZ189" i="25"/>
  <c r="BA189" i="25"/>
  <c r="BB189" i="25"/>
  <c r="BC189" i="25"/>
  <c r="BD189" i="25"/>
  <c r="BE189" i="25"/>
  <c r="AI190" i="25"/>
  <c r="AJ190" i="25"/>
  <c r="AK190" i="25"/>
  <c r="AL190" i="25"/>
  <c r="AM190" i="25"/>
  <c r="AN190" i="25"/>
  <c r="AO190" i="25"/>
  <c r="AP190" i="25"/>
  <c r="AQ190" i="25"/>
  <c r="AR190" i="25"/>
  <c r="AS190" i="25"/>
  <c r="AT190" i="25"/>
  <c r="AU190" i="25"/>
  <c r="AV190" i="25"/>
  <c r="AW190" i="25"/>
  <c r="AX190" i="25"/>
  <c r="AY190" i="25"/>
  <c r="AZ190" i="25"/>
  <c r="BA190" i="25"/>
  <c r="BB190" i="25"/>
  <c r="BC190" i="25"/>
  <c r="BD190" i="25"/>
  <c r="BE190" i="25"/>
  <c r="AI191" i="25"/>
  <c r="AJ191" i="25"/>
  <c r="AK191" i="25"/>
  <c r="AL191" i="25"/>
  <c r="AM191" i="25"/>
  <c r="AN191" i="25"/>
  <c r="AO191" i="25"/>
  <c r="AP191" i="25"/>
  <c r="AQ191" i="25"/>
  <c r="AR191" i="25"/>
  <c r="AS191" i="25"/>
  <c r="AT191" i="25"/>
  <c r="AU191" i="25"/>
  <c r="AV191" i="25"/>
  <c r="AW191" i="25"/>
  <c r="AX191" i="25"/>
  <c r="AY191" i="25"/>
  <c r="AZ191" i="25"/>
  <c r="BA191" i="25"/>
  <c r="BB191" i="25"/>
  <c r="BC191" i="25"/>
  <c r="BD191" i="25"/>
  <c r="BE191" i="25"/>
  <c r="AI192" i="25"/>
  <c r="AJ192" i="25"/>
  <c r="AK192" i="25"/>
  <c r="AL192" i="25"/>
  <c r="AM192" i="25"/>
  <c r="AN192" i="25"/>
  <c r="AO192" i="25"/>
  <c r="AP192" i="25"/>
  <c r="AQ192" i="25"/>
  <c r="AR192" i="25"/>
  <c r="AS192" i="25"/>
  <c r="AT192" i="25"/>
  <c r="AU192" i="25"/>
  <c r="AV192" i="25"/>
  <c r="AW192" i="25"/>
  <c r="AX192" i="25"/>
  <c r="AY192" i="25"/>
  <c r="AZ192" i="25"/>
  <c r="BA192" i="25"/>
  <c r="BB192" i="25"/>
  <c r="BC192" i="25"/>
  <c r="BD192" i="25"/>
  <c r="BE192" i="25"/>
  <c r="AI193" i="25"/>
  <c r="AJ193" i="25"/>
  <c r="AK193" i="25"/>
  <c r="AL193" i="25"/>
  <c r="AM193" i="25"/>
  <c r="AN193" i="25"/>
  <c r="AO193" i="25"/>
  <c r="AP193" i="25"/>
  <c r="AQ193" i="25"/>
  <c r="AR193" i="25"/>
  <c r="AS193" i="25"/>
  <c r="AT193" i="25"/>
  <c r="AU193" i="25"/>
  <c r="AV193" i="25"/>
  <c r="AW193" i="25"/>
  <c r="AX193" i="25"/>
  <c r="AY193" i="25"/>
  <c r="AZ193" i="25"/>
  <c r="BA193" i="25"/>
  <c r="BB193" i="25"/>
  <c r="BC193" i="25"/>
  <c r="BD193" i="25"/>
  <c r="BE193" i="25"/>
  <c r="AI194" i="25"/>
  <c r="AJ194" i="25"/>
  <c r="AK194" i="25"/>
  <c r="AL194" i="25"/>
  <c r="AM194" i="25"/>
  <c r="AN194" i="25"/>
  <c r="AO194" i="25"/>
  <c r="AP194" i="25"/>
  <c r="AQ194" i="25"/>
  <c r="AR194" i="25"/>
  <c r="AS194" i="25"/>
  <c r="AT194" i="25"/>
  <c r="AU194" i="25"/>
  <c r="AV194" i="25"/>
  <c r="AW194" i="25"/>
  <c r="AX194" i="25"/>
  <c r="AY194" i="25"/>
  <c r="AZ194" i="25"/>
  <c r="BA194" i="25"/>
  <c r="BB194" i="25"/>
  <c r="BC194" i="25"/>
  <c r="BD194" i="25"/>
  <c r="BE194" i="25"/>
  <c r="AI195" i="25"/>
  <c r="AJ195" i="25"/>
  <c r="AK195" i="25"/>
  <c r="AL195" i="25"/>
  <c r="AM195" i="25"/>
  <c r="AN195" i="25"/>
  <c r="AO195" i="25"/>
  <c r="AP195" i="25"/>
  <c r="AQ195" i="25"/>
  <c r="AR195" i="25"/>
  <c r="AS195" i="25"/>
  <c r="AT195" i="25"/>
  <c r="AU195" i="25"/>
  <c r="AV195" i="25"/>
  <c r="AW195" i="25"/>
  <c r="AX195" i="25"/>
  <c r="AY195" i="25"/>
  <c r="AZ195" i="25"/>
  <c r="BA195" i="25"/>
  <c r="BB195" i="25"/>
  <c r="BC195" i="25"/>
  <c r="BD195" i="25"/>
  <c r="BE195" i="25"/>
  <c r="AI196" i="25"/>
  <c r="AJ196" i="25"/>
  <c r="AK196" i="25"/>
  <c r="AL196" i="25"/>
  <c r="AM196" i="25"/>
  <c r="AN196" i="25"/>
  <c r="AO196" i="25"/>
  <c r="AP196" i="25"/>
  <c r="AQ196" i="25"/>
  <c r="AR196" i="25"/>
  <c r="AS196" i="25"/>
  <c r="AT196" i="25"/>
  <c r="AU196" i="25"/>
  <c r="AV196" i="25"/>
  <c r="AW196" i="25"/>
  <c r="AX196" i="25"/>
  <c r="AY196" i="25"/>
  <c r="AZ196" i="25"/>
  <c r="BA196" i="25"/>
  <c r="BB196" i="25"/>
  <c r="BC196" i="25"/>
  <c r="BD196" i="25"/>
  <c r="BE196" i="25"/>
  <c r="AI197" i="25"/>
  <c r="AJ197" i="25"/>
  <c r="AK197" i="25"/>
  <c r="AL197" i="25"/>
  <c r="AM197" i="25"/>
  <c r="AN197" i="25"/>
  <c r="AO197" i="25"/>
  <c r="AP197" i="25"/>
  <c r="AQ197" i="25"/>
  <c r="AR197" i="25"/>
  <c r="AS197" i="25"/>
  <c r="AT197" i="25"/>
  <c r="AU197" i="25"/>
  <c r="AV197" i="25"/>
  <c r="AW197" i="25"/>
  <c r="AX197" i="25"/>
  <c r="AY197" i="25"/>
  <c r="AZ197" i="25"/>
  <c r="BA197" i="25"/>
  <c r="BB197" i="25"/>
  <c r="BC197" i="25"/>
  <c r="BD197" i="25"/>
  <c r="BE197" i="25"/>
  <c r="AI198" i="25"/>
  <c r="AJ198" i="25"/>
  <c r="AK198" i="25"/>
  <c r="AL198" i="25"/>
  <c r="AM198" i="25"/>
  <c r="AN198" i="25"/>
  <c r="AO198" i="25"/>
  <c r="AP198" i="25"/>
  <c r="AQ198" i="25"/>
  <c r="AR198" i="25"/>
  <c r="AS198" i="25"/>
  <c r="AT198" i="25"/>
  <c r="AU198" i="25"/>
  <c r="AV198" i="25"/>
  <c r="AW198" i="25"/>
  <c r="AX198" i="25"/>
  <c r="AY198" i="25"/>
  <c r="AZ198" i="25"/>
  <c r="BA198" i="25"/>
  <c r="BB198" i="25"/>
  <c r="BC198" i="25"/>
  <c r="BD198" i="25"/>
  <c r="BE198" i="25"/>
  <c r="AI199" i="25"/>
  <c r="AJ199" i="25"/>
  <c r="AK199" i="25"/>
  <c r="AL199" i="25"/>
  <c r="AM199" i="25"/>
  <c r="AN199" i="25"/>
  <c r="AO199" i="25"/>
  <c r="AP199" i="25"/>
  <c r="AQ199" i="25"/>
  <c r="AR199" i="25"/>
  <c r="AS199" i="25"/>
  <c r="AT199" i="25"/>
  <c r="AU199" i="25"/>
  <c r="AV199" i="25"/>
  <c r="AW199" i="25"/>
  <c r="AX199" i="25"/>
  <c r="AY199" i="25"/>
  <c r="AZ199" i="25"/>
  <c r="BA199" i="25"/>
  <c r="BB199" i="25"/>
  <c r="BC199" i="25"/>
  <c r="BD199" i="25"/>
  <c r="BE199" i="25"/>
  <c r="AI200" i="25"/>
  <c r="AJ200" i="25"/>
  <c r="AK200" i="25"/>
  <c r="AL200" i="25"/>
  <c r="AM200" i="25"/>
  <c r="AN200" i="25"/>
  <c r="AO200" i="25"/>
  <c r="AP200" i="25"/>
  <c r="AQ200" i="25"/>
  <c r="AR200" i="25"/>
  <c r="AS200" i="25"/>
  <c r="AT200" i="25"/>
  <c r="AU200" i="25"/>
  <c r="AV200" i="25"/>
  <c r="AW200" i="25"/>
  <c r="AX200" i="25"/>
  <c r="AY200" i="25"/>
  <c r="AZ200" i="25"/>
  <c r="BA200" i="25"/>
  <c r="BB200" i="25"/>
  <c r="BC200" i="25"/>
  <c r="BD200" i="25"/>
  <c r="BE200" i="25"/>
  <c r="AI201" i="25"/>
  <c r="AJ201" i="25"/>
  <c r="AK201" i="25"/>
  <c r="AL201" i="25"/>
  <c r="AM201" i="25"/>
  <c r="AN201" i="25"/>
  <c r="AO201" i="25"/>
  <c r="AP201" i="25"/>
  <c r="AQ201" i="25"/>
  <c r="AR201" i="25"/>
  <c r="AS201" i="25"/>
  <c r="AT201" i="25"/>
  <c r="AU201" i="25"/>
  <c r="AV201" i="25"/>
  <c r="AW201" i="25"/>
  <c r="AX201" i="25"/>
  <c r="AY201" i="25"/>
  <c r="AZ201" i="25"/>
  <c r="BA201" i="25"/>
  <c r="BB201" i="25"/>
  <c r="BC201" i="25"/>
  <c r="BD201" i="25"/>
  <c r="BE201" i="25"/>
  <c r="AI202" i="25"/>
  <c r="AJ202" i="25"/>
  <c r="AK202" i="25"/>
  <c r="AL202" i="25"/>
  <c r="AM202" i="25"/>
  <c r="AN202" i="25"/>
  <c r="AO202" i="25"/>
  <c r="AP202" i="25"/>
  <c r="AQ202" i="25"/>
  <c r="AR202" i="25"/>
  <c r="AS202" i="25"/>
  <c r="AT202" i="25"/>
  <c r="AU202" i="25"/>
  <c r="AV202" i="25"/>
  <c r="AW202" i="25"/>
  <c r="AX202" i="25"/>
  <c r="AY202" i="25"/>
  <c r="AZ202" i="25"/>
  <c r="BA202" i="25"/>
  <c r="BB202" i="25"/>
  <c r="BC202" i="25"/>
  <c r="BD202" i="25"/>
  <c r="BE202" i="25"/>
  <c r="AI203" i="25"/>
  <c r="AJ203" i="25"/>
  <c r="AK203" i="25"/>
  <c r="AL203" i="25"/>
  <c r="AM203" i="25"/>
  <c r="AN203" i="25"/>
  <c r="AO203" i="25"/>
  <c r="AP203" i="25"/>
  <c r="AQ203" i="25"/>
  <c r="AR203" i="25"/>
  <c r="AS203" i="25"/>
  <c r="AT203" i="25"/>
  <c r="AU203" i="25"/>
  <c r="AV203" i="25"/>
  <c r="AW203" i="25"/>
  <c r="AX203" i="25"/>
  <c r="AY203" i="25"/>
  <c r="AZ203" i="25"/>
  <c r="BA203" i="25"/>
  <c r="BB203" i="25"/>
  <c r="BC203" i="25"/>
  <c r="BD203" i="25"/>
  <c r="BE203" i="25"/>
  <c r="AI204" i="25"/>
  <c r="AJ204" i="25"/>
  <c r="AK204" i="25"/>
  <c r="AL204" i="25"/>
  <c r="AM204" i="25"/>
  <c r="AN204" i="25"/>
  <c r="AO204" i="25"/>
  <c r="AP204" i="25"/>
  <c r="AQ204" i="25"/>
  <c r="AR204" i="25"/>
  <c r="AS204" i="25"/>
  <c r="AT204" i="25"/>
  <c r="AU204" i="25"/>
  <c r="AV204" i="25"/>
  <c r="AW204" i="25"/>
  <c r="AX204" i="25"/>
  <c r="AY204" i="25"/>
  <c r="AZ204" i="25"/>
  <c r="BA204" i="25"/>
  <c r="BB204" i="25"/>
  <c r="BC204" i="25"/>
  <c r="BD204" i="25"/>
  <c r="BE204" i="25"/>
  <c r="AI205" i="25"/>
  <c r="AJ205" i="25"/>
  <c r="AK205" i="25"/>
  <c r="AL205" i="25"/>
  <c r="AM205" i="25"/>
  <c r="AN205" i="25"/>
  <c r="AO205" i="25"/>
  <c r="AP205" i="25"/>
  <c r="AQ205" i="25"/>
  <c r="AR205" i="25"/>
  <c r="AS205" i="25"/>
  <c r="AT205" i="25"/>
  <c r="AU205" i="25"/>
  <c r="AV205" i="25"/>
  <c r="AW205" i="25"/>
  <c r="AX205" i="25"/>
  <c r="AY205" i="25"/>
  <c r="AZ205" i="25"/>
  <c r="BA205" i="25"/>
  <c r="BB205" i="25"/>
  <c r="BC205" i="25"/>
  <c r="BD205" i="25"/>
  <c r="BE205" i="25"/>
  <c r="AI206" i="25"/>
  <c r="AJ206" i="25"/>
  <c r="AK206" i="25"/>
  <c r="AL206" i="25"/>
  <c r="AM206" i="25"/>
  <c r="AN206" i="25"/>
  <c r="AO206" i="25"/>
  <c r="AP206" i="25"/>
  <c r="AQ206" i="25"/>
  <c r="AR206" i="25"/>
  <c r="AS206" i="25"/>
  <c r="AT206" i="25"/>
  <c r="AU206" i="25"/>
  <c r="AV206" i="25"/>
  <c r="AW206" i="25"/>
  <c r="AX206" i="25"/>
  <c r="AY206" i="25"/>
  <c r="AZ206" i="25"/>
  <c r="BA206" i="25"/>
  <c r="BB206" i="25"/>
  <c r="BC206" i="25"/>
  <c r="BD206" i="25"/>
  <c r="BE206" i="25"/>
  <c r="AI207" i="25"/>
  <c r="AJ207" i="25"/>
  <c r="AK207" i="25"/>
  <c r="AL207" i="25"/>
  <c r="AM207" i="25"/>
  <c r="AN207" i="25"/>
  <c r="AO207" i="25"/>
  <c r="AP207" i="25"/>
  <c r="AQ207" i="25"/>
  <c r="AR207" i="25"/>
  <c r="AS207" i="25"/>
  <c r="AT207" i="25"/>
  <c r="AU207" i="25"/>
  <c r="AV207" i="25"/>
  <c r="AW207" i="25"/>
  <c r="AX207" i="25"/>
  <c r="AY207" i="25"/>
  <c r="AZ207" i="25"/>
  <c r="BA207" i="25"/>
  <c r="BB207" i="25"/>
  <c r="BC207" i="25"/>
  <c r="BD207" i="25"/>
  <c r="BE207" i="25"/>
  <c r="AI208" i="25"/>
  <c r="AJ208" i="25"/>
  <c r="AK208" i="25"/>
  <c r="AL208" i="25"/>
  <c r="AM208" i="25"/>
  <c r="AN208" i="25"/>
  <c r="AO208" i="25"/>
  <c r="AP208" i="25"/>
  <c r="AQ208" i="25"/>
  <c r="AR208" i="25"/>
  <c r="AS208" i="25"/>
  <c r="AT208" i="25"/>
  <c r="AU208" i="25"/>
  <c r="AV208" i="25"/>
  <c r="AW208" i="25"/>
  <c r="AX208" i="25"/>
  <c r="AY208" i="25"/>
  <c r="AZ208" i="25"/>
  <c r="BA208" i="25"/>
  <c r="BB208" i="25"/>
  <c r="BC208" i="25"/>
  <c r="BD208" i="25"/>
  <c r="BE208" i="25"/>
  <c r="AI209" i="25"/>
  <c r="AJ209" i="25"/>
  <c r="AK209" i="25"/>
  <c r="AL209" i="25"/>
  <c r="AM209" i="25"/>
  <c r="AN209" i="25"/>
  <c r="AO209" i="25"/>
  <c r="AP209" i="25"/>
  <c r="AQ209" i="25"/>
  <c r="AR209" i="25"/>
  <c r="AS209" i="25"/>
  <c r="AT209" i="25"/>
  <c r="AU209" i="25"/>
  <c r="AV209" i="25"/>
  <c r="AW209" i="25"/>
  <c r="AX209" i="25"/>
  <c r="AY209" i="25"/>
  <c r="AZ209" i="25"/>
  <c r="BA209" i="25"/>
  <c r="BB209" i="25"/>
  <c r="BC209" i="25"/>
  <c r="BD209" i="25"/>
  <c r="BE209" i="25"/>
  <c r="AI210" i="25"/>
  <c r="AJ210" i="25"/>
  <c r="AK210" i="25"/>
  <c r="AL210" i="25"/>
  <c r="AM210" i="25"/>
  <c r="AN210" i="25"/>
  <c r="AO210" i="25"/>
  <c r="AP210" i="25"/>
  <c r="AQ210" i="25"/>
  <c r="AR210" i="25"/>
  <c r="AS210" i="25"/>
  <c r="AT210" i="25"/>
  <c r="AU210" i="25"/>
  <c r="AV210" i="25"/>
  <c r="AW210" i="25"/>
  <c r="AX210" i="25"/>
  <c r="AY210" i="25"/>
  <c r="AZ210" i="25"/>
  <c r="BA210" i="25"/>
  <c r="BB210" i="25"/>
  <c r="BC210" i="25"/>
  <c r="BD210" i="25"/>
  <c r="BE210" i="25"/>
  <c r="AI211" i="25"/>
  <c r="AJ211" i="25"/>
  <c r="AK211" i="25"/>
  <c r="AL211" i="25"/>
  <c r="AM211" i="25"/>
  <c r="AN211" i="25"/>
  <c r="AO211" i="25"/>
  <c r="AP211" i="25"/>
  <c r="AQ211" i="25"/>
  <c r="AR211" i="25"/>
  <c r="AS211" i="25"/>
  <c r="AT211" i="25"/>
  <c r="AU211" i="25"/>
  <c r="AV211" i="25"/>
  <c r="AW211" i="25"/>
  <c r="AX211" i="25"/>
  <c r="AY211" i="25"/>
  <c r="AZ211" i="25"/>
  <c r="BA211" i="25"/>
  <c r="BB211" i="25"/>
  <c r="BC211" i="25"/>
  <c r="BD211" i="25"/>
  <c r="BE211" i="25"/>
  <c r="AI212" i="25"/>
  <c r="AJ212" i="25"/>
  <c r="AK212" i="25"/>
  <c r="AL212" i="25"/>
  <c r="AM212" i="25"/>
  <c r="AN212" i="25"/>
  <c r="AO212" i="25"/>
  <c r="AP212" i="25"/>
  <c r="AQ212" i="25"/>
  <c r="AR212" i="25"/>
  <c r="AS212" i="25"/>
  <c r="AT212" i="25"/>
  <c r="AU212" i="25"/>
  <c r="AV212" i="25"/>
  <c r="AW212" i="25"/>
  <c r="AX212" i="25"/>
  <c r="AY212" i="25"/>
  <c r="AZ212" i="25"/>
  <c r="BA212" i="25"/>
  <c r="BB212" i="25"/>
  <c r="BC212" i="25"/>
  <c r="BD212" i="25"/>
  <c r="BE212" i="25"/>
  <c r="AI213" i="25"/>
  <c r="AJ213" i="25"/>
  <c r="AK213" i="25"/>
  <c r="AL213" i="25"/>
  <c r="AM213" i="25"/>
  <c r="AN213" i="25"/>
  <c r="AO213" i="25"/>
  <c r="AP213" i="25"/>
  <c r="AQ213" i="25"/>
  <c r="AR213" i="25"/>
  <c r="AS213" i="25"/>
  <c r="AT213" i="25"/>
  <c r="AU213" i="25"/>
  <c r="AV213" i="25"/>
  <c r="AW213" i="25"/>
  <c r="AX213" i="25"/>
  <c r="AY213" i="25"/>
  <c r="AZ213" i="25"/>
  <c r="BA213" i="25"/>
  <c r="BB213" i="25"/>
  <c r="BC213" i="25"/>
  <c r="BD213" i="25"/>
  <c r="BE213" i="25"/>
  <c r="AI214" i="25"/>
  <c r="AJ214" i="25"/>
  <c r="AK214" i="25"/>
  <c r="AL214" i="25"/>
  <c r="AM214" i="25"/>
  <c r="AN214" i="25"/>
  <c r="AO214" i="25"/>
  <c r="AP214" i="25"/>
  <c r="AQ214" i="25"/>
  <c r="AR214" i="25"/>
  <c r="AS214" i="25"/>
  <c r="AT214" i="25"/>
  <c r="AU214" i="25"/>
  <c r="AV214" i="25"/>
  <c r="AW214" i="25"/>
  <c r="AX214" i="25"/>
  <c r="AY214" i="25"/>
  <c r="AZ214" i="25"/>
  <c r="BA214" i="25"/>
  <c r="BB214" i="25"/>
  <c r="BC214" i="25"/>
  <c r="BD214" i="25"/>
  <c r="BE214" i="25"/>
  <c r="C218" i="25"/>
  <c r="B218" i="25"/>
  <c r="AH166" i="25"/>
  <c r="AH167" i="25"/>
  <c r="AH168" i="25"/>
  <c r="AH169" i="25"/>
  <c r="AH170" i="25"/>
  <c r="AH171" i="25"/>
  <c r="AH172" i="25"/>
  <c r="AH173" i="25"/>
  <c r="AH174" i="25"/>
  <c r="AH175" i="25"/>
  <c r="AH176" i="25"/>
  <c r="AH177" i="25"/>
  <c r="AH178" i="25"/>
  <c r="AH179" i="25"/>
  <c r="AH180" i="25"/>
  <c r="AH181" i="25"/>
  <c r="AH182" i="25"/>
  <c r="AH183" i="25"/>
  <c r="AH184" i="25"/>
  <c r="AH185" i="25"/>
  <c r="AH186" i="25"/>
  <c r="AH187" i="25"/>
  <c r="AH188" i="25"/>
  <c r="AH189" i="25"/>
  <c r="AH190" i="25"/>
  <c r="AH191" i="25"/>
  <c r="AH192" i="25"/>
  <c r="AH193" i="25"/>
  <c r="AH194" i="25"/>
  <c r="AH195" i="25"/>
  <c r="AH196" i="25"/>
  <c r="AH197" i="25"/>
  <c r="AH198" i="25"/>
  <c r="AH199" i="25"/>
  <c r="AH200" i="25"/>
  <c r="AH201" i="25"/>
  <c r="AH202" i="25"/>
  <c r="AH203" i="25"/>
  <c r="AH204" i="25"/>
  <c r="AH205" i="25"/>
  <c r="AH206" i="25"/>
  <c r="AH207" i="25"/>
  <c r="AH208" i="25"/>
  <c r="AH209" i="25"/>
  <c r="AH210" i="25"/>
  <c r="AH211" i="25"/>
  <c r="AH212" i="25"/>
  <c r="AH213" i="25"/>
  <c r="AH214" i="25"/>
  <c r="AH165" i="25"/>
  <c r="F165" i="25"/>
  <c r="G165" i="25"/>
  <c r="H165" i="25"/>
  <c r="I165" i="25"/>
  <c r="J165" i="25"/>
  <c r="K165" i="25"/>
  <c r="L165" i="25"/>
  <c r="M165" i="25"/>
  <c r="AC165" i="25" s="1"/>
  <c r="N165" i="25"/>
  <c r="O165" i="25"/>
  <c r="P165" i="25"/>
  <c r="Q165" i="25"/>
  <c r="R165" i="25"/>
  <c r="S165" i="25"/>
  <c r="T165" i="25"/>
  <c r="U165" i="25"/>
  <c r="V165" i="25"/>
  <c r="W165" i="25"/>
  <c r="X165" i="25"/>
  <c r="Y165" i="25"/>
  <c r="Z165" i="25"/>
  <c r="AA165" i="25"/>
  <c r="AB165" i="25"/>
  <c r="F166" i="25"/>
  <c r="AC166" i="25" s="1"/>
  <c r="G166" i="25"/>
  <c r="H166" i="25"/>
  <c r="I166" i="25"/>
  <c r="J166" i="25"/>
  <c r="K166" i="25"/>
  <c r="L166" i="25"/>
  <c r="M166" i="25"/>
  <c r="N166" i="25"/>
  <c r="O166" i="25"/>
  <c r="P166" i="25"/>
  <c r="Q166" i="25"/>
  <c r="R166" i="25"/>
  <c r="S166" i="25"/>
  <c r="T166" i="25"/>
  <c r="U166" i="25"/>
  <c r="V166" i="25"/>
  <c r="W166" i="25"/>
  <c r="X166" i="25"/>
  <c r="Y166" i="25"/>
  <c r="Z166" i="25"/>
  <c r="AA166" i="25"/>
  <c r="AB166" i="25"/>
  <c r="F167" i="25"/>
  <c r="G167" i="25"/>
  <c r="H167" i="25"/>
  <c r="I167" i="25"/>
  <c r="J167" i="25"/>
  <c r="K167" i="25"/>
  <c r="L167" i="25"/>
  <c r="M167" i="25"/>
  <c r="N167" i="25"/>
  <c r="O167" i="25"/>
  <c r="P167" i="25"/>
  <c r="Q167" i="25"/>
  <c r="R167" i="25"/>
  <c r="S167" i="25"/>
  <c r="T167" i="25"/>
  <c r="U167" i="25"/>
  <c r="V167" i="25"/>
  <c r="W167" i="25"/>
  <c r="X167" i="25"/>
  <c r="Y167" i="25"/>
  <c r="Z167" i="25"/>
  <c r="AA167" i="25"/>
  <c r="AB167" i="25"/>
  <c r="F168" i="25"/>
  <c r="G168" i="25"/>
  <c r="H168" i="25"/>
  <c r="I168" i="25"/>
  <c r="J168" i="25"/>
  <c r="K168" i="25"/>
  <c r="L168" i="25"/>
  <c r="M168" i="25"/>
  <c r="N168" i="25"/>
  <c r="O168" i="25"/>
  <c r="P168" i="25"/>
  <c r="Q168" i="25"/>
  <c r="R168" i="25"/>
  <c r="S168" i="25"/>
  <c r="T168" i="25"/>
  <c r="U168" i="25"/>
  <c r="V168" i="25"/>
  <c r="W168" i="25"/>
  <c r="X168" i="25"/>
  <c r="Y168" i="25"/>
  <c r="Z168" i="25"/>
  <c r="AA168" i="25"/>
  <c r="AB168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R169" i="25"/>
  <c r="S169" i="25"/>
  <c r="T169" i="25"/>
  <c r="U169" i="25"/>
  <c r="V169" i="25"/>
  <c r="W169" i="25"/>
  <c r="X169" i="25"/>
  <c r="Y169" i="25"/>
  <c r="Z169" i="25"/>
  <c r="AA169" i="25"/>
  <c r="AB169" i="25"/>
  <c r="F170" i="25"/>
  <c r="G170" i="25"/>
  <c r="H170" i="25"/>
  <c r="I170" i="25"/>
  <c r="J170" i="25"/>
  <c r="K170" i="25"/>
  <c r="L170" i="25"/>
  <c r="M170" i="25"/>
  <c r="N170" i="25"/>
  <c r="O170" i="25"/>
  <c r="P170" i="25"/>
  <c r="Q170" i="25"/>
  <c r="R170" i="25"/>
  <c r="S170" i="25"/>
  <c r="T170" i="25"/>
  <c r="U170" i="25"/>
  <c r="V170" i="25"/>
  <c r="W170" i="25"/>
  <c r="X170" i="25"/>
  <c r="Y170" i="25"/>
  <c r="Z170" i="25"/>
  <c r="AA170" i="25"/>
  <c r="AB170" i="25"/>
  <c r="F171" i="25"/>
  <c r="G171" i="25"/>
  <c r="H171" i="25"/>
  <c r="I171" i="25"/>
  <c r="J171" i="25"/>
  <c r="K171" i="25"/>
  <c r="L171" i="25"/>
  <c r="M171" i="25"/>
  <c r="N171" i="25"/>
  <c r="O171" i="25"/>
  <c r="P171" i="25"/>
  <c r="Q171" i="25"/>
  <c r="R171" i="25"/>
  <c r="S171" i="25"/>
  <c r="T171" i="25"/>
  <c r="U171" i="25"/>
  <c r="V171" i="25"/>
  <c r="W171" i="25"/>
  <c r="X171" i="25"/>
  <c r="Y171" i="25"/>
  <c r="Z171" i="25"/>
  <c r="AA171" i="25"/>
  <c r="AB171" i="25"/>
  <c r="F172" i="25"/>
  <c r="G172" i="25"/>
  <c r="H172" i="25"/>
  <c r="I172" i="25"/>
  <c r="J172" i="25"/>
  <c r="K172" i="25"/>
  <c r="L172" i="25"/>
  <c r="M172" i="25"/>
  <c r="N172" i="25"/>
  <c r="O172" i="25"/>
  <c r="P172" i="25"/>
  <c r="Q172" i="25"/>
  <c r="R172" i="25"/>
  <c r="S172" i="25"/>
  <c r="T172" i="25"/>
  <c r="U172" i="25"/>
  <c r="V172" i="25"/>
  <c r="W172" i="25"/>
  <c r="X172" i="25"/>
  <c r="Y172" i="25"/>
  <c r="Z172" i="25"/>
  <c r="AA172" i="25"/>
  <c r="AB172" i="25"/>
  <c r="F173" i="25"/>
  <c r="G173" i="25"/>
  <c r="H173" i="25"/>
  <c r="I173" i="25"/>
  <c r="J173" i="25"/>
  <c r="K173" i="25"/>
  <c r="L173" i="25"/>
  <c r="M173" i="25"/>
  <c r="N173" i="25"/>
  <c r="O173" i="25"/>
  <c r="P173" i="25"/>
  <c r="Q173" i="25"/>
  <c r="R173" i="25"/>
  <c r="S173" i="25"/>
  <c r="T173" i="25"/>
  <c r="U173" i="25"/>
  <c r="V173" i="25"/>
  <c r="W173" i="25"/>
  <c r="X173" i="25"/>
  <c r="Y173" i="25"/>
  <c r="Z173" i="25"/>
  <c r="AA173" i="25"/>
  <c r="AB173" i="25"/>
  <c r="F174" i="25"/>
  <c r="G174" i="25"/>
  <c r="H174" i="25"/>
  <c r="I174" i="25"/>
  <c r="J174" i="25"/>
  <c r="K174" i="25"/>
  <c r="L174" i="25"/>
  <c r="M174" i="25"/>
  <c r="N174" i="25"/>
  <c r="O174" i="25"/>
  <c r="P174" i="25"/>
  <c r="Q174" i="25"/>
  <c r="R174" i="25"/>
  <c r="S174" i="25"/>
  <c r="T174" i="25"/>
  <c r="U174" i="25"/>
  <c r="V174" i="25"/>
  <c r="W174" i="25"/>
  <c r="X174" i="25"/>
  <c r="Y174" i="25"/>
  <c r="Z174" i="25"/>
  <c r="AA174" i="25"/>
  <c r="AB174" i="25"/>
  <c r="F175" i="25"/>
  <c r="G175" i="25"/>
  <c r="H175" i="25"/>
  <c r="I175" i="25"/>
  <c r="J175" i="25"/>
  <c r="K175" i="25"/>
  <c r="L175" i="25"/>
  <c r="M175" i="25"/>
  <c r="N175" i="25"/>
  <c r="O175" i="25"/>
  <c r="P175" i="25"/>
  <c r="Q175" i="25"/>
  <c r="R175" i="25"/>
  <c r="S175" i="25"/>
  <c r="T175" i="25"/>
  <c r="U175" i="25"/>
  <c r="V175" i="25"/>
  <c r="W175" i="25"/>
  <c r="X175" i="25"/>
  <c r="Y175" i="25"/>
  <c r="Z175" i="25"/>
  <c r="AA175" i="25"/>
  <c r="AB175" i="25"/>
  <c r="F176" i="25"/>
  <c r="G176" i="25"/>
  <c r="H176" i="25"/>
  <c r="I176" i="25"/>
  <c r="J176" i="25"/>
  <c r="K176" i="25"/>
  <c r="L176" i="25"/>
  <c r="M176" i="25"/>
  <c r="N176" i="25"/>
  <c r="O176" i="25"/>
  <c r="P176" i="25"/>
  <c r="Q176" i="25"/>
  <c r="R176" i="25"/>
  <c r="S176" i="25"/>
  <c r="T176" i="25"/>
  <c r="U176" i="25"/>
  <c r="V176" i="25"/>
  <c r="W176" i="25"/>
  <c r="X176" i="25"/>
  <c r="Y176" i="25"/>
  <c r="Z176" i="25"/>
  <c r="AA176" i="25"/>
  <c r="AB176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R177" i="25"/>
  <c r="S177" i="25"/>
  <c r="T177" i="25"/>
  <c r="U177" i="25"/>
  <c r="V177" i="25"/>
  <c r="W177" i="25"/>
  <c r="X177" i="25"/>
  <c r="Y177" i="25"/>
  <c r="Z177" i="25"/>
  <c r="AA177" i="25"/>
  <c r="AB177" i="25"/>
  <c r="F178" i="25"/>
  <c r="G178" i="25"/>
  <c r="H178" i="25"/>
  <c r="I178" i="25"/>
  <c r="J178" i="25"/>
  <c r="K178" i="25"/>
  <c r="L178" i="25"/>
  <c r="M178" i="25"/>
  <c r="N178" i="25"/>
  <c r="O178" i="25"/>
  <c r="P178" i="25"/>
  <c r="Q178" i="25"/>
  <c r="R178" i="25"/>
  <c r="S178" i="25"/>
  <c r="T178" i="25"/>
  <c r="U178" i="25"/>
  <c r="V178" i="25"/>
  <c r="W178" i="25"/>
  <c r="X178" i="25"/>
  <c r="Y178" i="25"/>
  <c r="Z178" i="25"/>
  <c r="AA178" i="25"/>
  <c r="AB178" i="25"/>
  <c r="F179" i="25"/>
  <c r="G179" i="25"/>
  <c r="H179" i="25"/>
  <c r="I179" i="25"/>
  <c r="J179" i="25"/>
  <c r="K179" i="25"/>
  <c r="L179" i="25"/>
  <c r="M179" i="25"/>
  <c r="N179" i="25"/>
  <c r="O179" i="25"/>
  <c r="P179" i="25"/>
  <c r="Q179" i="25"/>
  <c r="R179" i="25"/>
  <c r="S179" i="25"/>
  <c r="T179" i="25"/>
  <c r="U179" i="25"/>
  <c r="V179" i="25"/>
  <c r="W179" i="25"/>
  <c r="X179" i="25"/>
  <c r="Y179" i="25"/>
  <c r="Z179" i="25"/>
  <c r="AA179" i="25"/>
  <c r="AB179" i="25"/>
  <c r="F180" i="25"/>
  <c r="G180" i="25"/>
  <c r="H180" i="25"/>
  <c r="I180" i="25"/>
  <c r="J180" i="25"/>
  <c r="K180" i="25"/>
  <c r="L180" i="25"/>
  <c r="M180" i="25"/>
  <c r="N180" i="25"/>
  <c r="O180" i="25"/>
  <c r="P180" i="25"/>
  <c r="Q180" i="25"/>
  <c r="R180" i="25"/>
  <c r="S180" i="25"/>
  <c r="T180" i="25"/>
  <c r="U180" i="25"/>
  <c r="V180" i="25"/>
  <c r="W180" i="25"/>
  <c r="X180" i="25"/>
  <c r="Y180" i="25"/>
  <c r="Z180" i="25"/>
  <c r="AA180" i="25"/>
  <c r="AB180" i="25"/>
  <c r="F181" i="25"/>
  <c r="G181" i="25"/>
  <c r="H181" i="25"/>
  <c r="I181" i="25"/>
  <c r="J181" i="25"/>
  <c r="K181" i="25"/>
  <c r="L181" i="25"/>
  <c r="M181" i="25"/>
  <c r="N181" i="25"/>
  <c r="O181" i="25"/>
  <c r="P181" i="25"/>
  <c r="Q181" i="25"/>
  <c r="R181" i="25"/>
  <c r="S181" i="25"/>
  <c r="T181" i="25"/>
  <c r="U181" i="25"/>
  <c r="V181" i="25"/>
  <c r="W181" i="25"/>
  <c r="X181" i="25"/>
  <c r="Y181" i="25"/>
  <c r="Z181" i="25"/>
  <c r="AA181" i="25"/>
  <c r="AB181" i="25"/>
  <c r="F182" i="25"/>
  <c r="G182" i="25"/>
  <c r="H182" i="25"/>
  <c r="I182" i="25"/>
  <c r="J182" i="25"/>
  <c r="K182" i="25"/>
  <c r="L182" i="25"/>
  <c r="M182" i="25"/>
  <c r="N182" i="25"/>
  <c r="O182" i="25"/>
  <c r="P182" i="25"/>
  <c r="Q182" i="25"/>
  <c r="R182" i="25"/>
  <c r="S182" i="25"/>
  <c r="T182" i="25"/>
  <c r="U182" i="25"/>
  <c r="V182" i="25"/>
  <c r="W182" i="25"/>
  <c r="X182" i="25"/>
  <c r="Y182" i="25"/>
  <c r="Z182" i="25"/>
  <c r="AA182" i="25"/>
  <c r="AB182" i="25"/>
  <c r="F183" i="25"/>
  <c r="G183" i="25"/>
  <c r="H183" i="25"/>
  <c r="I183" i="25"/>
  <c r="J183" i="25"/>
  <c r="K183" i="25"/>
  <c r="L183" i="25"/>
  <c r="M183" i="25"/>
  <c r="N183" i="25"/>
  <c r="O183" i="25"/>
  <c r="P183" i="25"/>
  <c r="Q183" i="25"/>
  <c r="R183" i="25"/>
  <c r="S183" i="25"/>
  <c r="T183" i="25"/>
  <c r="U183" i="25"/>
  <c r="V183" i="25"/>
  <c r="W183" i="25"/>
  <c r="X183" i="25"/>
  <c r="Y183" i="25"/>
  <c r="Z183" i="25"/>
  <c r="AA183" i="25"/>
  <c r="AB183" i="25"/>
  <c r="F184" i="25"/>
  <c r="G184" i="25"/>
  <c r="H184" i="25"/>
  <c r="I184" i="25"/>
  <c r="J184" i="25"/>
  <c r="K184" i="25"/>
  <c r="L184" i="25"/>
  <c r="M184" i="25"/>
  <c r="N184" i="25"/>
  <c r="O184" i="25"/>
  <c r="P184" i="25"/>
  <c r="Q184" i="25"/>
  <c r="R184" i="25"/>
  <c r="S184" i="25"/>
  <c r="T184" i="25"/>
  <c r="U184" i="25"/>
  <c r="V184" i="25"/>
  <c r="W184" i="25"/>
  <c r="X184" i="25"/>
  <c r="Y184" i="25"/>
  <c r="Z184" i="25"/>
  <c r="AA184" i="25"/>
  <c r="AB184" i="25"/>
  <c r="F185" i="25"/>
  <c r="G185" i="25"/>
  <c r="H185" i="25"/>
  <c r="I185" i="25"/>
  <c r="J185" i="25"/>
  <c r="K185" i="25"/>
  <c r="L185" i="25"/>
  <c r="M185" i="25"/>
  <c r="N185" i="25"/>
  <c r="O185" i="25"/>
  <c r="P185" i="25"/>
  <c r="Q185" i="25"/>
  <c r="R185" i="25"/>
  <c r="S185" i="25"/>
  <c r="T185" i="25"/>
  <c r="U185" i="25"/>
  <c r="V185" i="25"/>
  <c r="W185" i="25"/>
  <c r="X185" i="25"/>
  <c r="Y185" i="25"/>
  <c r="Z185" i="25"/>
  <c r="AA185" i="25"/>
  <c r="AB185" i="25"/>
  <c r="F186" i="25"/>
  <c r="G186" i="25"/>
  <c r="H186" i="25"/>
  <c r="I186" i="25"/>
  <c r="J186" i="25"/>
  <c r="K186" i="25"/>
  <c r="L186" i="25"/>
  <c r="M186" i="25"/>
  <c r="N186" i="25"/>
  <c r="O186" i="25"/>
  <c r="P186" i="25"/>
  <c r="Q186" i="25"/>
  <c r="R186" i="25"/>
  <c r="S186" i="25"/>
  <c r="T186" i="25"/>
  <c r="U186" i="25"/>
  <c r="V186" i="25"/>
  <c r="W186" i="25"/>
  <c r="X186" i="25"/>
  <c r="Y186" i="25"/>
  <c r="Z186" i="25"/>
  <c r="AA186" i="25"/>
  <c r="AB186" i="25"/>
  <c r="F187" i="25"/>
  <c r="G187" i="25"/>
  <c r="H187" i="25"/>
  <c r="I187" i="25"/>
  <c r="J187" i="25"/>
  <c r="K187" i="25"/>
  <c r="L187" i="25"/>
  <c r="M187" i="25"/>
  <c r="N187" i="25"/>
  <c r="O187" i="25"/>
  <c r="P187" i="25"/>
  <c r="Q187" i="25"/>
  <c r="R187" i="25"/>
  <c r="S187" i="25"/>
  <c r="T187" i="25"/>
  <c r="U187" i="25"/>
  <c r="V187" i="25"/>
  <c r="W187" i="25"/>
  <c r="X187" i="25"/>
  <c r="Y187" i="25"/>
  <c r="Z187" i="25"/>
  <c r="AA187" i="25"/>
  <c r="AB187" i="25"/>
  <c r="F188" i="25"/>
  <c r="G188" i="25"/>
  <c r="H188" i="25"/>
  <c r="I188" i="25"/>
  <c r="J188" i="25"/>
  <c r="K188" i="25"/>
  <c r="L188" i="25"/>
  <c r="M188" i="25"/>
  <c r="N188" i="25"/>
  <c r="O188" i="25"/>
  <c r="P188" i="25"/>
  <c r="Q188" i="25"/>
  <c r="R188" i="25"/>
  <c r="S188" i="25"/>
  <c r="T188" i="25"/>
  <c r="U188" i="25"/>
  <c r="V188" i="25"/>
  <c r="W188" i="25"/>
  <c r="X188" i="25"/>
  <c r="Y188" i="25"/>
  <c r="Z188" i="25"/>
  <c r="AA188" i="25"/>
  <c r="AB188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R189" i="25"/>
  <c r="S189" i="25"/>
  <c r="T189" i="25"/>
  <c r="U189" i="25"/>
  <c r="V189" i="25"/>
  <c r="W189" i="25"/>
  <c r="X189" i="25"/>
  <c r="Y189" i="25"/>
  <c r="Z189" i="25"/>
  <c r="AA189" i="25"/>
  <c r="AB189" i="25"/>
  <c r="F190" i="25"/>
  <c r="G190" i="25"/>
  <c r="H190" i="25"/>
  <c r="I190" i="25"/>
  <c r="J190" i="25"/>
  <c r="K190" i="25"/>
  <c r="L190" i="25"/>
  <c r="M190" i="25"/>
  <c r="N190" i="25"/>
  <c r="O190" i="25"/>
  <c r="P190" i="25"/>
  <c r="Q190" i="25"/>
  <c r="R190" i="25"/>
  <c r="S190" i="25"/>
  <c r="T190" i="25"/>
  <c r="U190" i="25"/>
  <c r="V190" i="25"/>
  <c r="W190" i="25"/>
  <c r="X190" i="25"/>
  <c r="Y190" i="25"/>
  <c r="Z190" i="25"/>
  <c r="AA190" i="25"/>
  <c r="AB190" i="25"/>
  <c r="F191" i="25"/>
  <c r="G191" i="25"/>
  <c r="H191" i="25"/>
  <c r="I191" i="25"/>
  <c r="J191" i="25"/>
  <c r="K191" i="25"/>
  <c r="L191" i="25"/>
  <c r="M191" i="25"/>
  <c r="N191" i="25"/>
  <c r="O191" i="25"/>
  <c r="P191" i="25"/>
  <c r="Q191" i="25"/>
  <c r="R191" i="25"/>
  <c r="S191" i="25"/>
  <c r="T191" i="25"/>
  <c r="U191" i="25"/>
  <c r="V191" i="25"/>
  <c r="W191" i="25"/>
  <c r="X191" i="25"/>
  <c r="Y191" i="25"/>
  <c r="Z191" i="25"/>
  <c r="AA191" i="25"/>
  <c r="AB191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R192" i="25"/>
  <c r="S192" i="25"/>
  <c r="T192" i="25"/>
  <c r="U192" i="25"/>
  <c r="V192" i="25"/>
  <c r="W192" i="25"/>
  <c r="X192" i="25"/>
  <c r="Y192" i="25"/>
  <c r="Z192" i="25"/>
  <c r="AA192" i="25"/>
  <c r="AB192" i="25"/>
  <c r="F193" i="25"/>
  <c r="G193" i="25"/>
  <c r="H193" i="25"/>
  <c r="I193" i="25"/>
  <c r="J193" i="25"/>
  <c r="K193" i="25"/>
  <c r="L193" i="25"/>
  <c r="M193" i="25"/>
  <c r="N193" i="25"/>
  <c r="O193" i="25"/>
  <c r="P193" i="25"/>
  <c r="Q193" i="25"/>
  <c r="R193" i="25"/>
  <c r="S193" i="25"/>
  <c r="T193" i="25"/>
  <c r="U193" i="25"/>
  <c r="V193" i="25"/>
  <c r="W193" i="25"/>
  <c r="X193" i="25"/>
  <c r="Y193" i="25"/>
  <c r="Z193" i="25"/>
  <c r="AA193" i="25"/>
  <c r="AB193" i="25"/>
  <c r="F194" i="25"/>
  <c r="G194" i="25"/>
  <c r="H194" i="25"/>
  <c r="I194" i="25"/>
  <c r="J194" i="25"/>
  <c r="K194" i="25"/>
  <c r="L194" i="25"/>
  <c r="M194" i="25"/>
  <c r="N194" i="25"/>
  <c r="O194" i="25"/>
  <c r="P194" i="25"/>
  <c r="Q194" i="25"/>
  <c r="R194" i="25"/>
  <c r="S194" i="25"/>
  <c r="T194" i="25"/>
  <c r="U194" i="25"/>
  <c r="V194" i="25"/>
  <c r="W194" i="25"/>
  <c r="X194" i="25"/>
  <c r="Y194" i="25"/>
  <c r="Z194" i="25"/>
  <c r="AA194" i="25"/>
  <c r="AB194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R195" i="25"/>
  <c r="S195" i="25"/>
  <c r="T195" i="25"/>
  <c r="U195" i="25"/>
  <c r="V195" i="25"/>
  <c r="W195" i="25"/>
  <c r="X195" i="25"/>
  <c r="Y195" i="25"/>
  <c r="Z195" i="25"/>
  <c r="AA195" i="25"/>
  <c r="AB195" i="25"/>
  <c r="F196" i="25"/>
  <c r="G196" i="25"/>
  <c r="H196" i="25"/>
  <c r="I196" i="25"/>
  <c r="J196" i="25"/>
  <c r="K196" i="25"/>
  <c r="L196" i="25"/>
  <c r="M196" i="25"/>
  <c r="N196" i="25"/>
  <c r="O196" i="25"/>
  <c r="P196" i="25"/>
  <c r="Q196" i="25"/>
  <c r="R196" i="25"/>
  <c r="S196" i="25"/>
  <c r="T196" i="25"/>
  <c r="U196" i="25"/>
  <c r="V196" i="25"/>
  <c r="W196" i="25"/>
  <c r="X196" i="25"/>
  <c r="Y196" i="25"/>
  <c r="Z196" i="25"/>
  <c r="AA196" i="25"/>
  <c r="AB196" i="25"/>
  <c r="F197" i="25"/>
  <c r="G197" i="25"/>
  <c r="H197" i="25"/>
  <c r="I197" i="25"/>
  <c r="J197" i="25"/>
  <c r="K197" i="25"/>
  <c r="L197" i="25"/>
  <c r="M197" i="25"/>
  <c r="N197" i="25"/>
  <c r="O197" i="25"/>
  <c r="P197" i="25"/>
  <c r="Q197" i="25"/>
  <c r="R197" i="25"/>
  <c r="S197" i="25"/>
  <c r="T197" i="25"/>
  <c r="U197" i="25"/>
  <c r="V197" i="25"/>
  <c r="W197" i="25"/>
  <c r="X197" i="25"/>
  <c r="Y197" i="25"/>
  <c r="Z197" i="25"/>
  <c r="AA197" i="25"/>
  <c r="AB197" i="25"/>
  <c r="F198" i="25"/>
  <c r="G198" i="25"/>
  <c r="H198" i="25"/>
  <c r="I198" i="25"/>
  <c r="J198" i="25"/>
  <c r="K198" i="25"/>
  <c r="L198" i="25"/>
  <c r="M198" i="25"/>
  <c r="N198" i="25"/>
  <c r="O198" i="25"/>
  <c r="P198" i="25"/>
  <c r="Q198" i="25"/>
  <c r="R198" i="25"/>
  <c r="S198" i="25"/>
  <c r="T198" i="25"/>
  <c r="U198" i="25"/>
  <c r="V198" i="25"/>
  <c r="W198" i="25"/>
  <c r="X198" i="25"/>
  <c r="Y198" i="25"/>
  <c r="Z198" i="25"/>
  <c r="AA198" i="25"/>
  <c r="AB198" i="25"/>
  <c r="F199" i="25"/>
  <c r="G199" i="25"/>
  <c r="H199" i="25"/>
  <c r="I199" i="25"/>
  <c r="J199" i="25"/>
  <c r="K199" i="25"/>
  <c r="L199" i="25"/>
  <c r="M199" i="25"/>
  <c r="N199" i="25"/>
  <c r="O199" i="25"/>
  <c r="P199" i="25"/>
  <c r="Q199" i="25"/>
  <c r="R199" i="25"/>
  <c r="S199" i="25"/>
  <c r="T199" i="25"/>
  <c r="U199" i="25"/>
  <c r="V199" i="25"/>
  <c r="W199" i="25"/>
  <c r="X199" i="25"/>
  <c r="Y199" i="25"/>
  <c r="Z199" i="25"/>
  <c r="AA199" i="25"/>
  <c r="AB199" i="25"/>
  <c r="F200" i="25"/>
  <c r="G200" i="25"/>
  <c r="H200" i="25"/>
  <c r="I200" i="25"/>
  <c r="J200" i="25"/>
  <c r="K200" i="25"/>
  <c r="L200" i="25"/>
  <c r="M200" i="25"/>
  <c r="N200" i="25"/>
  <c r="O200" i="25"/>
  <c r="P200" i="25"/>
  <c r="Q200" i="25"/>
  <c r="R200" i="25"/>
  <c r="S200" i="25"/>
  <c r="T200" i="25"/>
  <c r="U200" i="25"/>
  <c r="V200" i="25"/>
  <c r="W200" i="25"/>
  <c r="X200" i="25"/>
  <c r="Y200" i="25"/>
  <c r="Z200" i="25"/>
  <c r="AA200" i="25"/>
  <c r="AB200" i="25"/>
  <c r="F201" i="25"/>
  <c r="G201" i="25"/>
  <c r="H201" i="25"/>
  <c r="I201" i="25"/>
  <c r="J201" i="25"/>
  <c r="K201" i="25"/>
  <c r="L201" i="25"/>
  <c r="M201" i="25"/>
  <c r="N201" i="25"/>
  <c r="O201" i="25"/>
  <c r="P201" i="25"/>
  <c r="Q201" i="25"/>
  <c r="R201" i="25"/>
  <c r="S201" i="25"/>
  <c r="T201" i="25"/>
  <c r="U201" i="25"/>
  <c r="V201" i="25"/>
  <c r="W201" i="25"/>
  <c r="X201" i="25"/>
  <c r="Y201" i="25"/>
  <c r="Z201" i="25"/>
  <c r="AA201" i="25"/>
  <c r="AB201" i="25"/>
  <c r="F202" i="25"/>
  <c r="G202" i="25"/>
  <c r="H202" i="25"/>
  <c r="I202" i="25"/>
  <c r="J202" i="25"/>
  <c r="K202" i="25"/>
  <c r="L202" i="25"/>
  <c r="M202" i="25"/>
  <c r="N202" i="25"/>
  <c r="O202" i="25"/>
  <c r="P202" i="25"/>
  <c r="Q202" i="25"/>
  <c r="R202" i="25"/>
  <c r="S202" i="25"/>
  <c r="T202" i="25"/>
  <c r="U202" i="25"/>
  <c r="V202" i="25"/>
  <c r="W202" i="25"/>
  <c r="X202" i="25"/>
  <c r="Y202" i="25"/>
  <c r="Z202" i="25"/>
  <c r="AA202" i="25"/>
  <c r="AB202" i="25"/>
  <c r="F203" i="25"/>
  <c r="G203" i="25"/>
  <c r="H203" i="25"/>
  <c r="I203" i="25"/>
  <c r="J203" i="25"/>
  <c r="K203" i="25"/>
  <c r="L203" i="25"/>
  <c r="M203" i="25"/>
  <c r="N203" i="25"/>
  <c r="O203" i="25"/>
  <c r="P203" i="25"/>
  <c r="Q203" i="25"/>
  <c r="R203" i="25"/>
  <c r="S203" i="25"/>
  <c r="T203" i="25"/>
  <c r="U203" i="25"/>
  <c r="V203" i="25"/>
  <c r="W203" i="25"/>
  <c r="X203" i="25"/>
  <c r="Y203" i="25"/>
  <c r="Z203" i="25"/>
  <c r="AA203" i="25"/>
  <c r="AB203" i="25"/>
  <c r="F204" i="25"/>
  <c r="G204" i="25"/>
  <c r="H204" i="25"/>
  <c r="I204" i="25"/>
  <c r="J204" i="25"/>
  <c r="K204" i="25"/>
  <c r="L204" i="25"/>
  <c r="M204" i="25"/>
  <c r="N204" i="25"/>
  <c r="O204" i="25"/>
  <c r="P204" i="25"/>
  <c r="Q204" i="25"/>
  <c r="R204" i="25"/>
  <c r="S204" i="25"/>
  <c r="T204" i="25"/>
  <c r="U204" i="25"/>
  <c r="V204" i="25"/>
  <c r="W204" i="25"/>
  <c r="X204" i="25"/>
  <c r="Y204" i="25"/>
  <c r="Z204" i="25"/>
  <c r="AA204" i="25"/>
  <c r="AB204" i="25"/>
  <c r="F205" i="25"/>
  <c r="G205" i="25"/>
  <c r="H205" i="25"/>
  <c r="I205" i="25"/>
  <c r="J205" i="25"/>
  <c r="K205" i="25"/>
  <c r="L205" i="25"/>
  <c r="M205" i="25"/>
  <c r="N205" i="25"/>
  <c r="O205" i="25"/>
  <c r="P205" i="25"/>
  <c r="Q205" i="25"/>
  <c r="R205" i="25"/>
  <c r="S205" i="25"/>
  <c r="T205" i="25"/>
  <c r="U205" i="25"/>
  <c r="V205" i="25"/>
  <c r="W205" i="25"/>
  <c r="X205" i="25"/>
  <c r="Y205" i="25"/>
  <c r="Z205" i="25"/>
  <c r="AA205" i="25"/>
  <c r="AB205" i="25"/>
  <c r="F206" i="25"/>
  <c r="G206" i="25"/>
  <c r="H206" i="25"/>
  <c r="I206" i="25"/>
  <c r="J206" i="25"/>
  <c r="K206" i="25"/>
  <c r="L206" i="25"/>
  <c r="M206" i="25"/>
  <c r="N206" i="25"/>
  <c r="O206" i="25"/>
  <c r="P206" i="25"/>
  <c r="Q206" i="25"/>
  <c r="R206" i="25"/>
  <c r="S206" i="25"/>
  <c r="T206" i="25"/>
  <c r="U206" i="25"/>
  <c r="V206" i="25"/>
  <c r="W206" i="25"/>
  <c r="X206" i="25"/>
  <c r="Y206" i="25"/>
  <c r="Z206" i="25"/>
  <c r="AA206" i="25"/>
  <c r="AB206" i="25"/>
  <c r="F207" i="25"/>
  <c r="G207" i="25"/>
  <c r="H207" i="25"/>
  <c r="I207" i="25"/>
  <c r="J207" i="25"/>
  <c r="K207" i="25"/>
  <c r="L207" i="25"/>
  <c r="M207" i="25"/>
  <c r="N207" i="25"/>
  <c r="O207" i="25"/>
  <c r="P207" i="25"/>
  <c r="Q207" i="25"/>
  <c r="R207" i="25"/>
  <c r="S207" i="25"/>
  <c r="T207" i="25"/>
  <c r="U207" i="25"/>
  <c r="V207" i="25"/>
  <c r="W207" i="25"/>
  <c r="X207" i="25"/>
  <c r="Y207" i="25"/>
  <c r="Z207" i="25"/>
  <c r="AA207" i="25"/>
  <c r="AB207" i="25"/>
  <c r="F208" i="25"/>
  <c r="G208" i="25"/>
  <c r="H208" i="25"/>
  <c r="I208" i="25"/>
  <c r="J208" i="25"/>
  <c r="K208" i="25"/>
  <c r="L208" i="25"/>
  <c r="M208" i="25"/>
  <c r="N208" i="25"/>
  <c r="O208" i="25"/>
  <c r="P208" i="25"/>
  <c r="Q208" i="25"/>
  <c r="R208" i="25"/>
  <c r="S208" i="25"/>
  <c r="T208" i="25"/>
  <c r="U208" i="25"/>
  <c r="V208" i="25"/>
  <c r="W208" i="25"/>
  <c r="X208" i="25"/>
  <c r="Y208" i="25"/>
  <c r="Z208" i="25"/>
  <c r="AA208" i="25"/>
  <c r="AB208" i="25"/>
  <c r="F209" i="25"/>
  <c r="G209" i="25"/>
  <c r="H209" i="25"/>
  <c r="I209" i="25"/>
  <c r="J209" i="25"/>
  <c r="K209" i="25"/>
  <c r="L209" i="25"/>
  <c r="M209" i="25"/>
  <c r="N209" i="25"/>
  <c r="O209" i="25"/>
  <c r="P209" i="25"/>
  <c r="Q209" i="25"/>
  <c r="R209" i="25"/>
  <c r="S209" i="25"/>
  <c r="T209" i="25"/>
  <c r="U209" i="25"/>
  <c r="V209" i="25"/>
  <c r="W209" i="25"/>
  <c r="X209" i="25"/>
  <c r="Y209" i="25"/>
  <c r="Z209" i="25"/>
  <c r="AA209" i="25"/>
  <c r="AB209" i="25"/>
  <c r="F210" i="25"/>
  <c r="G210" i="25"/>
  <c r="H210" i="25"/>
  <c r="I210" i="25"/>
  <c r="J210" i="25"/>
  <c r="K210" i="25"/>
  <c r="L210" i="25"/>
  <c r="M210" i="25"/>
  <c r="N210" i="25"/>
  <c r="O210" i="25"/>
  <c r="P210" i="25"/>
  <c r="Q210" i="25"/>
  <c r="R210" i="25"/>
  <c r="S210" i="25"/>
  <c r="T210" i="25"/>
  <c r="U210" i="25"/>
  <c r="V210" i="25"/>
  <c r="W210" i="25"/>
  <c r="X210" i="25"/>
  <c r="Y210" i="25"/>
  <c r="Z210" i="25"/>
  <c r="AA210" i="25"/>
  <c r="AB210" i="25"/>
  <c r="F211" i="25"/>
  <c r="G211" i="25"/>
  <c r="H211" i="25"/>
  <c r="I211" i="25"/>
  <c r="J211" i="25"/>
  <c r="K211" i="25"/>
  <c r="L211" i="25"/>
  <c r="M211" i="25"/>
  <c r="N211" i="25"/>
  <c r="O211" i="25"/>
  <c r="P211" i="25"/>
  <c r="Q211" i="25"/>
  <c r="R211" i="25"/>
  <c r="S211" i="25"/>
  <c r="T211" i="25"/>
  <c r="U211" i="25"/>
  <c r="V211" i="25"/>
  <c r="W211" i="25"/>
  <c r="X211" i="25"/>
  <c r="Y211" i="25"/>
  <c r="Z211" i="25"/>
  <c r="AA211" i="25"/>
  <c r="AB211" i="25"/>
  <c r="F212" i="25"/>
  <c r="G212" i="25"/>
  <c r="H212" i="25"/>
  <c r="I212" i="25"/>
  <c r="J212" i="25"/>
  <c r="K212" i="25"/>
  <c r="L212" i="25"/>
  <c r="M212" i="25"/>
  <c r="N212" i="25"/>
  <c r="O212" i="25"/>
  <c r="P212" i="25"/>
  <c r="Q212" i="25"/>
  <c r="R212" i="25"/>
  <c r="S212" i="25"/>
  <c r="T212" i="25"/>
  <c r="U212" i="25"/>
  <c r="V212" i="25"/>
  <c r="W212" i="25"/>
  <c r="X212" i="25"/>
  <c r="Y212" i="25"/>
  <c r="Z212" i="25"/>
  <c r="AA212" i="25"/>
  <c r="AB212" i="25"/>
  <c r="F213" i="25"/>
  <c r="G213" i="25"/>
  <c r="H213" i="25"/>
  <c r="I213" i="25"/>
  <c r="J213" i="25"/>
  <c r="K213" i="25"/>
  <c r="L213" i="25"/>
  <c r="M213" i="25"/>
  <c r="N213" i="25"/>
  <c r="O213" i="25"/>
  <c r="P213" i="25"/>
  <c r="Q213" i="25"/>
  <c r="R213" i="25"/>
  <c r="S213" i="25"/>
  <c r="T213" i="25"/>
  <c r="U213" i="25"/>
  <c r="V213" i="25"/>
  <c r="W213" i="25"/>
  <c r="X213" i="25"/>
  <c r="Y213" i="25"/>
  <c r="Z213" i="25"/>
  <c r="AA213" i="25"/>
  <c r="AB213" i="25"/>
  <c r="F214" i="25"/>
  <c r="G214" i="25"/>
  <c r="H214" i="25"/>
  <c r="I214" i="25"/>
  <c r="J214" i="25"/>
  <c r="K214" i="25"/>
  <c r="L214" i="25"/>
  <c r="M214" i="25"/>
  <c r="N214" i="25"/>
  <c r="O214" i="25"/>
  <c r="P214" i="25"/>
  <c r="Q214" i="25"/>
  <c r="R214" i="25"/>
  <c r="S214" i="25"/>
  <c r="T214" i="25"/>
  <c r="U214" i="25"/>
  <c r="V214" i="25"/>
  <c r="W214" i="25"/>
  <c r="X214" i="25"/>
  <c r="Y214" i="25"/>
  <c r="Z214" i="25"/>
  <c r="AA214" i="25"/>
  <c r="AB214" i="25"/>
  <c r="E166" i="25"/>
  <c r="E167" i="25"/>
  <c r="E168" i="25"/>
  <c r="E169" i="25"/>
  <c r="E170" i="25"/>
  <c r="E171" i="25"/>
  <c r="E172" i="25"/>
  <c r="E173" i="25"/>
  <c r="E174" i="25"/>
  <c r="E175" i="25"/>
  <c r="E176" i="25"/>
  <c r="E177" i="25"/>
  <c r="E178" i="25"/>
  <c r="E179" i="25"/>
  <c r="E180" i="25"/>
  <c r="E181" i="25"/>
  <c r="E182" i="25"/>
  <c r="E183" i="25"/>
  <c r="E184" i="25"/>
  <c r="E185" i="25"/>
  <c r="E186" i="25"/>
  <c r="E187" i="25"/>
  <c r="E188" i="25"/>
  <c r="E189" i="25"/>
  <c r="E190" i="25"/>
  <c r="E191" i="25"/>
  <c r="E192" i="25"/>
  <c r="E193" i="25"/>
  <c r="E194" i="25"/>
  <c r="E195" i="25"/>
  <c r="E196" i="25"/>
  <c r="E197" i="25"/>
  <c r="E198" i="25"/>
  <c r="E199" i="25"/>
  <c r="E200" i="25"/>
  <c r="E201" i="25"/>
  <c r="E202" i="25"/>
  <c r="E203" i="25"/>
  <c r="E204" i="25"/>
  <c r="E205" i="25"/>
  <c r="E206" i="25"/>
  <c r="E207" i="25"/>
  <c r="E208" i="25"/>
  <c r="E209" i="25"/>
  <c r="E210" i="25"/>
  <c r="E211" i="25"/>
  <c r="E212" i="25"/>
  <c r="E213" i="25"/>
  <c r="E214" i="25"/>
  <c r="BF165" i="25"/>
  <c r="AI112" i="25"/>
  <c r="AJ112" i="25"/>
  <c r="AK112" i="25"/>
  <c r="AL112" i="25"/>
  <c r="AM112" i="25"/>
  <c r="AN112" i="25"/>
  <c r="AO112" i="25"/>
  <c r="AP112" i="25"/>
  <c r="AQ112" i="25"/>
  <c r="AR112" i="25"/>
  <c r="AS112" i="25"/>
  <c r="AT112" i="25"/>
  <c r="AU112" i="25"/>
  <c r="AV112" i="25"/>
  <c r="AW112" i="25"/>
  <c r="AX112" i="25"/>
  <c r="AY112" i="25"/>
  <c r="AZ112" i="25"/>
  <c r="BA112" i="25"/>
  <c r="BB112" i="25"/>
  <c r="BC112" i="25"/>
  <c r="BD112" i="25"/>
  <c r="BE112" i="25"/>
  <c r="AI113" i="25"/>
  <c r="AJ113" i="25"/>
  <c r="AK113" i="25"/>
  <c r="AL113" i="25"/>
  <c r="AM113" i="25"/>
  <c r="AN113" i="25"/>
  <c r="AO113" i="25"/>
  <c r="AP113" i="25"/>
  <c r="AQ113" i="25"/>
  <c r="AR113" i="25"/>
  <c r="AS113" i="25"/>
  <c r="AT113" i="25"/>
  <c r="AU113" i="25"/>
  <c r="AV113" i="25"/>
  <c r="AW113" i="25"/>
  <c r="AX113" i="25"/>
  <c r="AY113" i="25"/>
  <c r="AZ113" i="25"/>
  <c r="BA113" i="25"/>
  <c r="BB113" i="25"/>
  <c r="BC113" i="25"/>
  <c r="BD113" i="25"/>
  <c r="BE113" i="25"/>
  <c r="AI114" i="25"/>
  <c r="AJ114" i="25"/>
  <c r="AK114" i="25"/>
  <c r="AL114" i="25"/>
  <c r="AM114" i="25"/>
  <c r="AN114" i="25"/>
  <c r="AO114" i="25"/>
  <c r="AP114" i="25"/>
  <c r="AQ114" i="25"/>
  <c r="AR114" i="25"/>
  <c r="AS114" i="25"/>
  <c r="AT114" i="25"/>
  <c r="AU114" i="25"/>
  <c r="AV114" i="25"/>
  <c r="AW114" i="25"/>
  <c r="AX114" i="25"/>
  <c r="AY114" i="25"/>
  <c r="AZ114" i="25"/>
  <c r="BA114" i="25"/>
  <c r="BB114" i="25"/>
  <c r="BC114" i="25"/>
  <c r="BD114" i="25"/>
  <c r="BE114" i="25"/>
  <c r="AI115" i="25"/>
  <c r="AJ115" i="25"/>
  <c r="AK115" i="25"/>
  <c r="AL115" i="25"/>
  <c r="AM115" i="25"/>
  <c r="AN115" i="25"/>
  <c r="AO115" i="25"/>
  <c r="AP115" i="25"/>
  <c r="AQ115" i="25"/>
  <c r="AR115" i="25"/>
  <c r="AS115" i="25"/>
  <c r="AT115" i="25"/>
  <c r="AU115" i="25"/>
  <c r="AV115" i="25"/>
  <c r="AW115" i="25"/>
  <c r="AX115" i="25"/>
  <c r="AY115" i="25"/>
  <c r="AZ115" i="25"/>
  <c r="BA115" i="25"/>
  <c r="BB115" i="25"/>
  <c r="BC115" i="25"/>
  <c r="BD115" i="25"/>
  <c r="BE115" i="25"/>
  <c r="AI116" i="25"/>
  <c r="AJ116" i="25"/>
  <c r="AK116" i="25"/>
  <c r="AL116" i="25"/>
  <c r="AM116" i="25"/>
  <c r="AN116" i="25"/>
  <c r="AO116" i="25"/>
  <c r="AP116" i="25"/>
  <c r="AQ116" i="25"/>
  <c r="AR116" i="25"/>
  <c r="AS116" i="25"/>
  <c r="AT116" i="25"/>
  <c r="AU116" i="25"/>
  <c r="AV116" i="25"/>
  <c r="AW116" i="25"/>
  <c r="AX116" i="25"/>
  <c r="AY116" i="25"/>
  <c r="AZ116" i="25"/>
  <c r="BA116" i="25"/>
  <c r="BB116" i="25"/>
  <c r="BC116" i="25"/>
  <c r="BD116" i="25"/>
  <c r="BE116" i="25"/>
  <c r="AI117" i="25"/>
  <c r="AJ117" i="25"/>
  <c r="AK117" i="25"/>
  <c r="AL117" i="25"/>
  <c r="AM117" i="25"/>
  <c r="AN117" i="25"/>
  <c r="AO117" i="25"/>
  <c r="AP117" i="25"/>
  <c r="AQ117" i="25"/>
  <c r="AR117" i="25"/>
  <c r="AS117" i="25"/>
  <c r="AT117" i="25"/>
  <c r="AU117" i="25"/>
  <c r="AV117" i="25"/>
  <c r="AW117" i="25"/>
  <c r="AX117" i="25"/>
  <c r="AY117" i="25"/>
  <c r="AZ117" i="25"/>
  <c r="BA117" i="25"/>
  <c r="BB117" i="25"/>
  <c r="BC117" i="25"/>
  <c r="BD117" i="25"/>
  <c r="BE117" i="25"/>
  <c r="AI118" i="25"/>
  <c r="AJ118" i="25"/>
  <c r="AK118" i="25"/>
  <c r="AL118" i="25"/>
  <c r="AM118" i="25"/>
  <c r="AN118" i="25"/>
  <c r="AO118" i="25"/>
  <c r="AP118" i="25"/>
  <c r="AQ118" i="25"/>
  <c r="AR118" i="25"/>
  <c r="AS118" i="25"/>
  <c r="AT118" i="25"/>
  <c r="AU118" i="25"/>
  <c r="AV118" i="25"/>
  <c r="AW118" i="25"/>
  <c r="AX118" i="25"/>
  <c r="AY118" i="25"/>
  <c r="AZ118" i="25"/>
  <c r="BA118" i="25"/>
  <c r="BB118" i="25"/>
  <c r="BC118" i="25"/>
  <c r="BD118" i="25"/>
  <c r="BE118" i="25"/>
  <c r="AI119" i="25"/>
  <c r="AJ119" i="25"/>
  <c r="AK119" i="25"/>
  <c r="AL119" i="25"/>
  <c r="AM119" i="25"/>
  <c r="AN119" i="25"/>
  <c r="AO119" i="25"/>
  <c r="AP119" i="25"/>
  <c r="AQ119" i="25"/>
  <c r="AR119" i="25"/>
  <c r="AS119" i="25"/>
  <c r="AT119" i="25"/>
  <c r="AU119" i="25"/>
  <c r="AV119" i="25"/>
  <c r="AW119" i="25"/>
  <c r="AX119" i="25"/>
  <c r="AY119" i="25"/>
  <c r="AZ119" i="25"/>
  <c r="BA119" i="25"/>
  <c r="BB119" i="25"/>
  <c r="BC119" i="25"/>
  <c r="BD119" i="25"/>
  <c r="BE119" i="25"/>
  <c r="AI120" i="25"/>
  <c r="AJ120" i="25"/>
  <c r="AK120" i="25"/>
  <c r="AL120" i="25"/>
  <c r="AM120" i="25"/>
  <c r="AN120" i="25"/>
  <c r="AO120" i="25"/>
  <c r="AP120" i="25"/>
  <c r="AQ120" i="25"/>
  <c r="AR120" i="25"/>
  <c r="AS120" i="25"/>
  <c r="AT120" i="25"/>
  <c r="AU120" i="25"/>
  <c r="AV120" i="25"/>
  <c r="AW120" i="25"/>
  <c r="AX120" i="25"/>
  <c r="AY120" i="25"/>
  <c r="AZ120" i="25"/>
  <c r="BA120" i="25"/>
  <c r="BB120" i="25"/>
  <c r="BC120" i="25"/>
  <c r="BD120" i="25"/>
  <c r="BE120" i="25"/>
  <c r="AI121" i="25"/>
  <c r="AJ121" i="25"/>
  <c r="AK121" i="25"/>
  <c r="AL121" i="25"/>
  <c r="AM121" i="25"/>
  <c r="AN121" i="25"/>
  <c r="AO121" i="25"/>
  <c r="AP121" i="25"/>
  <c r="AQ121" i="25"/>
  <c r="AR121" i="25"/>
  <c r="AS121" i="25"/>
  <c r="AT121" i="25"/>
  <c r="AU121" i="25"/>
  <c r="AV121" i="25"/>
  <c r="AW121" i="25"/>
  <c r="AX121" i="25"/>
  <c r="AY121" i="25"/>
  <c r="AZ121" i="25"/>
  <c r="BA121" i="25"/>
  <c r="BB121" i="25"/>
  <c r="BC121" i="25"/>
  <c r="BD121" i="25"/>
  <c r="BE121" i="25"/>
  <c r="AI122" i="25"/>
  <c r="AJ122" i="25"/>
  <c r="AK122" i="25"/>
  <c r="AL122" i="25"/>
  <c r="AM122" i="25"/>
  <c r="AN122" i="25"/>
  <c r="AO122" i="25"/>
  <c r="AP122" i="25"/>
  <c r="AQ122" i="25"/>
  <c r="AR122" i="25"/>
  <c r="AS122" i="25"/>
  <c r="AT122" i="25"/>
  <c r="AU122" i="25"/>
  <c r="AV122" i="25"/>
  <c r="AW122" i="25"/>
  <c r="AX122" i="25"/>
  <c r="AY122" i="25"/>
  <c r="AZ122" i="25"/>
  <c r="BA122" i="25"/>
  <c r="BB122" i="25"/>
  <c r="BC122" i="25"/>
  <c r="BD122" i="25"/>
  <c r="BE122" i="25"/>
  <c r="AI123" i="25"/>
  <c r="AJ123" i="25"/>
  <c r="AK123" i="25"/>
  <c r="AL123" i="25"/>
  <c r="AM123" i="25"/>
  <c r="AN123" i="25"/>
  <c r="AO123" i="25"/>
  <c r="AP123" i="25"/>
  <c r="AQ123" i="25"/>
  <c r="AR123" i="25"/>
  <c r="AS123" i="25"/>
  <c r="AT123" i="25"/>
  <c r="AU123" i="25"/>
  <c r="AV123" i="25"/>
  <c r="AW123" i="25"/>
  <c r="AX123" i="25"/>
  <c r="AY123" i="25"/>
  <c r="AZ123" i="25"/>
  <c r="BA123" i="25"/>
  <c r="BB123" i="25"/>
  <c r="BC123" i="25"/>
  <c r="BD123" i="25"/>
  <c r="BE123" i="25"/>
  <c r="AI124" i="25"/>
  <c r="AJ124" i="25"/>
  <c r="AK124" i="25"/>
  <c r="AL124" i="25"/>
  <c r="AM124" i="25"/>
  <c r="AN124" i="25"/>
  <c r="AO124" i="25"/>
  <c r="AP124" i="25"/>
  <c r="AQ124" i="25"/>
  <c r="AR124" i="25"/>
  <c r="AS124" i="25"/>
  <c r="AT124" i="25"/>
  <c r="AU124" i="25"/>
  <c r="AV124" i="25"/>
  <c r="AW124" i="25"/>
  <c r="AX124" i="25"/>
  <c r="AY124" i="25"/>
  <c r="AZ124" i="25"/>
  <c r="BA124" i="25"/>
  <c r="BB124" i="25"/>
  <c r="BC124" i="25"/>
  <c r="BD124" i="25"/>
  <c r="BE124" i="25"/>
  <c r="AI125" i="25"/>
  <c r="AJ125" i="25"/>
  <c r="AK125" i="25"/>
  <c r="AL125" i="25"/>
  <c r="AM125" i="25"/>
  <c r="AN125" i="25"/>
  <c r="AO125" i="25"/>
  <c r="AP125" i="25"/>
  <c r="AQ125" i="25"/>
  <c r="AR125" i="25"/>
  <c r="AS125" i="25"/>
  <c r="AT125" i="25"/>
  <c r="AU125" i="25"/>
  <c r="AV125" i="25"/>
  <c r="AW125" i="25"/>
  <c r="AX125" i="25"/>
  <c r="AY125" i="25"/>
  <c r="AZ125" i="25"/>
  <c r="BA125" i="25"/>
  <c r="BB125" i="25"/>
  <c r="BC125" i="25"/>
  <c r="BD125" i="25"/>
  <c r="BE125" i="25"/>
  <c r="AI126" i="25"/>
  <c r="AJ126" i="25"/>
  <c r="AK126" i="25"/>
  <c r="AL126" i="25"/>
  <c r="AM126" i="25"/>
  <c r="AN126" i="25"/>
  <c r="AO126" i="25"/>
  <c r="AP126" i="25"/>
  <c r="AQ126" i="25"/>
  <c r="AR126" i="25"/>
  <c r="AS126" i="25"/>
  <c r="AT126" i="25"/>
  <c r="AU126" i="25"/>
  <c r="AV126" i="25"/>
  <c r="AW126" i="25"/>
  <c r="AX126" i="25"/>
  <c r="AY126" i="25"/>
  <c r="AZ126" i="25"/>
  <c r="BA126" i="25"/>
  <c r="BB126" i="25"/>
  <c r="BC126" i="25"/>
  <c r="BD126" i="25"/>
  <c r="BE126" i="25"/>
  <c r="AI127" i="25"/>
  <c r="AJ127" i="25"/>
  <c r="AK127" i="25"/>
  <c r="AL127" i="25"/>
  <c r="AM127" i="25"/>
  <c r="AN127" i="25"/>
  <c r="AO127" i="25"/>
  <c r="AP127" i="25"/>
  <c r="AQ127" i="25"/>
  <c r="AR127" i="25"/>
  <c r="AS127" i="25"/>
  <c r="AT127" i="25"/>
  <c r="AU127" i="25"/>
  <c r="AV127" i="25"/>
  <c r="AW127" i="25"/>
  <c r="AX127" i="25"/>
  <c r="AY127" i="25"/>
  <c r="AZ127" i="25"/>
  <c r="BA127" i="25"/>
  <c r="BB127" i="25"/>
  <c r="BC127" i="25"/>
  <c r="BD127" i="25"/>
  <c r="BE127" i="25"/>
  <c r="AI128" i="25"/>
  <c r="AJ128" i="25"/>
  <c r="AK128" i="25"/>
  <c r="AL128" i="25"/>
  <c r="AM128" i="25"/>
  <c r="AN128" i="25"/>
  <c r="AO128" i="25"/>
  <c r="AP128" i="25"/>
  <c r="AQ128" i="25"/>
  <c r="AR128" i="25"/>
  <c r="AS128" i="25"/>
  <c r="AT128" i="25"/>
  <c r="AU128" i="25"/>
  <c r="AV128" i="25"/>
  <c r="AW128" i="25"/>
  <c r="AX128" i="25"/>
  <c r="AY128" i="25"/>
  <c r="AZ128" i="25"/>
  <c r="BA128" i="25"/>
  <c r="BB128" i="25"/>
  <c r="BC128" i="25"/>
  <c r="BD128" i="25"/>
  <c r="BE128" i="25"/>
  <c r="AI129" i="25"/>
  <c r="AJ129" i="25"/>
  <c r="AK129" i="25"/>
  <c r="AL129" i="25"/>
  <c r="AM129" i="25"/>
  <c r="AN129" i="25"/>
  <c r="AO129" i="25"/>
  <c r="AP129" i="25"/>
  <c r="AQ129" i="25"/>
  <c r="AR129" i="25"/>
  <c r="AS129" i="25"/>
  <c r="AT129" i="25"/>
  <c r="AU129" i="25"/>
  <c r="AV129" i="25"/>
  <c r="AW129" i="25"/>
  <c r="AX129" i="25"/>
  <c r="AY129" i="25"/>
  <c r="AZ129" i="25"/>
  <c r="BA129" i="25"/>
  <c r="BB129" i="25"/>
  <c r="BC129" i="25"/>
  <c r="BD129" i="25"/>
  <c r="BE129" i="25"/>
  <c r="AI130" i="25"/>
  <c r="AJ130" i="25"/>
  <c r="AK130" i="25"/>
  <c r="AL130" i="25"/>
  <c r="AM130" i="25"/>
  <c r="AN130" i="25"/>
  <c r="AO130" i="25"/>
  <c r="AP130" i="25"/>
  <c r="AQ130" i="25"/>
  <c r="AR130" i="25"/>
  <c r="AS130" i="25"/>
  <c r="AT130" i="25"/>
  <c r="AU130" i="25"/>
  <c r="AV130" i="25"/>
  <c r="AW130" i="25"/>
  <c r="AX130" i="25"/>
  <c r="AY130" i="25"/>
  <c r="AZ130" i="25"/>
  <c r="BA130" i="25"/>
  <c r="BB130" i="25"/>
  <c r="BC130" i="25"/>
  <c r="BD130" i="25"/>
  <c r="BE130" i="25"/>
  <c r="AI131" i="25"/>
  <c r="AJ131" i="25"/>
  <c r="AK131" i="25"/>
  <c r="AL131" i="25"/>
  <c r="AM131" i="25"/>
  <c r="AN131" i="25"/>
  <c r="AO131" i="25"/>
  <c r="AP131" i="25"/>
  <c r="AQ131" i="25"/>
  <c r="AR131" i="25"/>
  <c r="AS131" i="25"/>
  <c r="AT131" i="25"/>
  <c r="AU131" i="25"/>
  <c r="AV131" i="25"/>
  <c r="AW131" i="25"/>
  <c r="AX131" i="25"/>
  <c r="AY131" i="25"/>
  <c r="AZ131" i="25"/>
  <c r="BA131" i="25"/>
  <c r="BB131" i="25"/>
  <c r="BC131" i="25"/>
  <c r="BD131" i="25"/>
  <c r="BE131" i="25"/>
  <c r="AI132" i="25"/>
  <c r="AJ132" i="25"/>
  <c r="AK132" i="25"/>
  <c r="AL132" i="25"/>
  <c r="AM132" i="25"/>
  <c r="AN132" i="25"/>
  <c r="AO132" i="25"/>
  <c r="AP132" i="25"/>
  <c r="AQ132" i="25"/>
  <c r="AR132" i="25"/>
  <c r="AS132" i="25"/>
  <c r="AT132" i="25"/>
  <c r="AU132" i="25"/>
  <c r="AV132" i="25"/>
  <c r="AW132" i="25"/>
  <c r="AX132" i="25"/>
  <c r="AY132" i="25"/>
  <c r="AZ132" i="25"/>
  <c r="BA132" i="25"/>
  <c r="BB132" i="25"/>
  <c r="BC132" i="25"/>
  <c r="BD132" i="25"/>
  <c r="BE132" i="25"/>
  <c r="AI133" i="25"/>
  <c r="AJ133" i="25"/>
  <c r="AK133" i="25"/>
  <c r="AL133" i="25"/>
  <c r="AM133" i="25"/>
  <c r="AN133" i="25"/>
  <c r="AO133" i="25"/>
  <c r="AP133" i="25"/>
  <c r="AQ133" i="25"/>
  <c r="AR133" i="25"/>
  <c r="AS133" i="25"/>
  <c r="AT133" i="25"/>
  <c r="AU133" i="25"/>
  <c r="AV133" i="25"/>
  <c r="AW133" i="25"/>
  <c r="AX133" i="25"/>
  <c r="AY133" i="25"/>
  <c r="AZ133" i="25"/>
  <c r="BA133" i="25"/>
  <c r="BB133" i="25"/>
  <c r="BC133" i="25"/>
  <c r="BD133" i="25"/>
  <c r="BE133" i="25"/>
  <c r="AI134" i="25"/>
  <c r="AJ134" i="25"/>
  <c r="AK134" i="25"/>
  <c r="AL134" i="25"/>
  <c r="AM134" i="25"/>
  <c r="AN134" i="25"/>
  <c r="AO134" i="25"/>
  <c r="AP134" i="25"/>
  <c r="AQ134" i="25"/>
  <c r="AR134" i="25"/>
  <c r="AS134" i="25"/>
  <c r="AT134" i="25"/>
  <c r="AU134" i="25"/>
  <c r="AV134" i="25"/>
  <c r="AW134" i="25"/>
  <c r="AX134" i="25"/>
  <c r="AY134" i="25"/>
  <c r="AZ134" i="25"/>
  <c r="BA134" i="25"/>
  <c r="BB134" i="25"/>
  <c r="BC134" i="25"/>
  <c r="BD134" i="25"/>
  <c r="BE134" i="25"/>
  <c r="AI135" i="25"/>
  <c r="AJ135" i="25"/>
  <c r="AK135" i="25"/>
  <c r="AL135" i="25"/>
  <c r="AM135" i="25"/>
  <c r="AN135" i="25"/>
  <c r="AO135" i="25"/>
  <c r="AP135" i="25"/>
  <c r="AQ135" i="25"/>
  <c r="AR135" i="25"/>
  <c r="AS135" i="25"/>
  <c r="AT135" i="25"/>
  <c r="AU135" i="25"/>
  <c r="AV135" i="25"/>
  <c r="AW135" i="25"/>
  <c r="AX135" i="25"/>
  <c r="AY135" i="25"/>
  <c r="AZ135" i="25"/>
  <c r="BA135" i="25"/>
  <c r="BB135" i="25"/>
  <c r="BC135" i="25"/>
  <c r="BD135" i="25"/>
  <c r="BE135" i="25"/>
  <c r="AI136" i="25"/>
  <c r="AJ136" i="25"/>
  <c r="AK136" i="25"/>
  <c r="AL136" i="25"/>
  <c r="AM136" i="25"/>
  <c r="AN136" i="25"/>
  <c r="AO136" i="25"/>
  <c r="AP136" i="25"/>
  <c r="AQ136" i="25"/>
  <c r="AR136" i="25"/>
  <c r="AS136" i="25"/>
  <c r="AT136" i="25"/>
  <c r="AU136" i="25"/>
  <c r="AV136" i="25"/>
  <c r="AW136" i="25"/>
  <c r="AX136" i="25"/>
  <c r="AY136" i="25"/>
  <c r="AZ136" i="25"/>
  <c r="BA136" i="25"/>
  <c r="BB136" i="25"/>
  <c r="BC136" i="25"/>
  <c r="BD136" i="25"/>
  <c r="BE136" i="25"/>
  <c r="AI137" i="25"/>
  <c r="AJ137" i="25"/>
  <c r="AK137" i="25"/>
  <c r="AL137" i="25"/>
  <c r="AM137" i="25"/>
  <c r="AN137" i="25"/>
  <c r="AO137" i="25"/>
  <c r="AP137" i="25"/>
  <c r="AQ137" i="25"/>
  <c r="AR137" i="25"/>
  <c r="AS137" i="25"/>
  <c r="AT137" i="25"/>
  <c r="AU137" i="25"/>
  <c r="AV137" i="25"/>
  <c r="AW137" i="25"/>
  <c r="AX137" i="25"/>
  <c r="AY137" i="25"/>
  <c r="AZ137" i="25"/>
  <c r="BA137" i="25"/>
  <c r="BB137" i="25"/>
  <c r="BC137" i="25"/>
  <c r="BD137" i="25"/>
  <c r="BE137" i="25"/>
  <c r="AI138" i="25"/>
  <c r="AJ138" i="25"/>
  <c r="AK138" i="25"/>
  <c r="AL138" i="25"/>
  <c r="AM138" i="25"/>
  <c r="AN138" i="25"/>
  <c r="AO138" i="25"/>
  <c r="AP138" i="25"/>
  <c r="AQ138" i="25"/>
  <c r="AR138" i="25"/>
  <c r="AS138" i="25"/>
  <c r="AT138" i="25"/>
  <c r="AU138" i="25"/>
  <c r="AV138" i="25"/>
  <c r="AW138" i="25"/>
  <c r="AX138" i="25"/>
  <c r="AY138" i="25"/>
  <c r="AZ138" i="25"/>
  <c r="BA138" i="25"/>
  <c r="BB138" i="25"/>
  <c r="BC138" i="25"/>
  <c r="BD138" i="25"/>
  <c r="BE138" i="25"/>
  <c r="AI139" i="25"/>
  <c r="AJ139" i="25"/>
  <c r="AK139" i="25"/>
  <c r="AL139" i="25"/>
  <c r="AM139" i="25"/>
  <c r="AN139" i="25"/>
  <c r="AO139" i="25"/>
  <c r="AP139" i="25"/>
  <c r="AQ139" i="25"/>
  <c r="AR139" i="25"/>
  <c r="AS139" i="25"/>
  <c r="AT139" i="25"/>
  <c r="AU139" i="25"/>
  <c r="AV139" i="25"/>
  <c r="AW139" i="25"/>
  <c r="AX139" i="25"/>
  <c r="AY139" i="25"/>
  <c r="AZ139" i="25"/>
  <c r="BA139" i="25"/>
  <c r="BB139" i="25"/>
  <c r="BC139" i="25"/>
  <c r="BD139" i="25"/>
  <c r="BE139" i="25"/>
  <c r="AI140" i="25"/>
  <c r="AJ140" i="25"/>
  <c r="AK140" i="25"/>
  <c r="AL140" i="25"/>
  <c r="AM140" i="25"/>
  <c r="AN140" i="25"/>
  <c r="AO140" i="25"/>
  <c r="AP140" i="25"/>
  <c r="AQ140" i="25"/>
  <c r="AR140" i="25"/>
  <c r="AS140" i="25"/>
  <c r="AT140" i="25"/>
  <c r="AU140" i="25"/>
  <c r="AV140" i="25"/>
  <c r="AW140" i="25"/>
  <c r="AX140" i="25"/>
  <c r="AY140" i="25"/>
  <c r="AZ140" i="25"/>
  <c r="BA140" i="25"/>
  <c r="BB140" i="25"/>
  <c r="BC140" i="25"/>
  <c r="BD140" i="25"/>
  <c r="BE140" i="25"/>
  <c r="AI141" i="25"/>
  <c r="AJ141" i="25"/>
  <c r="AK141" i="25"/>
  <c r="AL141" i="25"/>
  <c r="AM141" i="25"/>
  <c r="AN141" i="25"/>
  <c r="AO141" i="25"/>
  <c r="AP141" i="25"/>
  <c r="AQ141" i="25"/>
  <c r="AR141" i="25"/>
  <c r="AS141" i="25"/>
  <c r="AT141" i="25"/>
  <c r="AU141" i="25"/>
  <c r="AV141" i="25"/>
  <c r="AW141" i="25"/>
  <c r="AX141" i="25"/>
  <c r="AY141" i="25"/>
  <c r="AZ141" i="25"/>
  <c r="BA141" i="25"/>
  <c r="BB141" i="25"/>
  <c r="BC141" i="25"/>
  <c r="BD141" i="25"/>
  <c r="BE141" i="25"/>
  <c r="AI142" i="25"/>
  <c r="AJ142" i="25"/>
  <c r="AK142" i="25"/>
  <c r="AL142" i="25"/>
  <c r="AM142" i="25"/>
  <c r="AN142" i="25"/>
  <c r="AO142" i="25"/>
  <c r="AP142" i="25"/>
  <c r="AQ142" i="25"/>
  <c r="AR142" i="25"/>
  <c r="AS142" i="25"/>
  <c r="AT142" i="25"/>
  <c r="AU142" i="25"/>
  <c r="AV142" i="25"/>
  <c r="AW142" i="25"/>
  <c r="AX142" i="25"/>
  <c r="AY142" i="25"/>
  <c r="AZ142" i="25"/>
  <c r="BA142" i="25"/>
  <c r="BB142" i="25"/>
  <c r="BC142" i="25"/>
  <c r="BD142" i="25"/>
  <c r="BE142" i="25"/>
  <c r="AI143" i="25"/>
  <c r="AJ143" i="25"/>
  <c r="AK143" i="25"/>
  <c r="AL143" i="25"/>
  <c r="AM143" i="25"/>
  <c r="AN143" i="25"/>
  <c r="AO143" i="25"/>
  <c r="AP143" i="25"/>
  <c r="AQ143" i="25"/>
  <c r="AR143" i="25"/>
  <c r="AS143" i="25"/>
  <c r="AT143" i="25"/>
  <c r="AU143" i="25"/>
  <c r="AV143" i="25"/>
  <c r="AW143" i="25"/>
  <c r="AX143" i="25"/>
  <c r="AY143" i="25"/>
  <c r="AZ143" i="25"/>
  <c r="BA143" i="25"/>
  <c r="BB143" i="25"/>
  <c r="BC143" i="25"/>
  <c r="BD143" i="25"/>
  <c r="BE143" i="25"/>
  <c r="AI144" i="25"/>
  <c r="AJ144" i="25"/>
  <c r="AK144" i="25"/>
  <c r="AL144" i="25"/>
  <c r="AM144" i="25"/>
  <c r="AN144" i="25"/>
  <c r="AO144" i="25"/>
  <c r="AP144" i="25"/>
  <c r="AQ144" i="25"/>
  <c r="AR144" i="25"/>
  <c r="AS144" i="25"/>
  <c r="AT144" i="25"/>
  <c r="AU144" i="25"/>
  <c r="AV144" i="25"/>
  <c r="AW144" i="25"/>
  <c r="AX144" i="25"/>
  <c r="AY144" i="25"/>
  <c r="AZ144" i="25"/>
  <c r="BA144" i="25"/>
  <c r="BB144" i="25"/>
  <c r="BC144" i="25"/>
  <c r="BD144" i="25"/>
  <c r="BE144" i="25"/>
  <c r="AI145" i="25"/>
  <c r="AJ145" i="25"/>
  <c r="AK145" i="25"/>
  <c r="AL145" i="25"/>
  <c r="AM145" i="25"/>
  <c r="AN145" i="25"/>
  <c r="AO145" i="25"/>
  <c r="AP145" i="25"/>
  <c r="AQ145" i="25"/>
  <c r="AR145" i="25"/>
  <c r="AS145" i="25"/>
  <c r="AT145" i="25"/>
  <c r="AU145" i="25"/>
  <c r="AV145" i="25"/>
  <c r="AW145" i="25"/>
  <c r="AX145" i="25"/>
  <c r="AY145" i="25"/>
  <c r="AZ145" i="25"/>
  <c r="BA145" i="25"/>
  <c r="BB145" i="25"/>
  <c r="BC145" i="25"/>
  <c r="BD145" i="25"/>
  <c r="BE145" i="25"/>
  <c r="AI146" i="25"/>
  <c r="AJ146" i="25"/>
  <c r="AK146" i="25"/>
  <c r="AL146" i="25"/>
  <c r="AM146" i="25"/>
  <c r="AN146" i="25"/>
  <c r="AO146" i="25"/>
  <c r="AP146" i="25"/>
  <c r="AQ146" i="25"/>
  <c r="AR146" i="25"/>
  <c r="AS146" i="25"/>
  <c r="AT146" i="25"/>
  <c r="AU146" i="25"/>
  <c r="AV146" i="25"/>
  <c r="AW146" i="25"/>
  <c r="AX146" i="25"/>
  <c r="AY146" i="25"/>
  <c r="AZ146" i="25"/>
  <c r="BA146" i="25"/>
  <c r="BB146" i="25"/>
  <c r="BC146" i="25"/>
  <c r="BD146" i="25"/>
  <c r="BE146" i="25"/>
  <c r="AI147" i="25"/>
  <c r="AJ147" i="25"/>
  <c r="AK147" i="25"/>
  <c r="AL147" i="25"/>
  <c r="AM147" i="25"/>
  <c r="AN147" i="25"/>
  <c r="AO147" i="25"/>
  <c r="AP147" i="25"/>
  <c r="AQ147" i="25"/>
  <c r="AR147" i="25"/>
  <c r="AS147" i="25"/>
  <c r="AT147" i="25"/>
  <c r="AU147" i="25"/>
  <c r="AV147" i="25"/>
  <c r="AW147" i="25"/>
  <c r="AX147" i="25"/>
  <c r="AY147" i="25"/>
  <c r="AZ147" i="25"/>
  <c r="BA147" i="25"/>
  <c r="BB147" i="25"/>
  <c r="BC147" i="25"/>
  <c r="BD147" i="25"/>
  <c r="BE147" i="25"/>
  <c r="AI148" i="25"/>
  <c r="AJ148" i="25"/>
  <c r="AK148" i="25"/>
  <c r="AL148" i="25"/>
  <c r="AM148" i="25"/>
  <c r="AN148" i="25"/>
  <c r="AO148" i="25"/>
  <c r="AP148" i="25"/>
  <c r="AQ148" i="25"/>
  <c r="AR148" i="25"/>
  <c r="AS148" i="25"/>
  <c r="AT148" i="25"/>
  <c r="AU148" i="25"/>
  <c r="AV148" i="25"/>
  <c r="AW148" i="25"/>
  <c r="AX148" i="25"/>
  <c r="AY148" i="25"/>
  <c r="AZ148" i="25"/>
  <c r="BA148" i="25"/>
  <c r="BB148" i="25"/>
  <c r="BC148" i="25"/>
  <c r="BD148" i="25"/>
  <c r="BE148" i="25"/>
  <c r="AI149" i="25"/>
  <c r="AJ149" i="25"/>
  <c r="AK149" i="25"/>
  <c r="AL149" i="25"/>
  <c r="AM149" i="25"/>
  <c r="AN149" i="25"/>
  <c r="AO149" i="25"/>
  <c r="AP149" i="25"/>
  <c r="AQ149" i="25"/>
  <c r="AR149" i="25"/>
  <c r="AS149" i="25"/>
  <c r="AT149" i="25"/>
  <c r="AU149" i="25"/>
  <c r="AV149" i="25"/>
  <c r="AW149" i="25"/>
  <c r="AX149" i="25"/>
  <c r="AY149" i="25"/>
  <c r="AZ149" i="25"/>
  <c r="BA149" i="25"/>
  <c r="BB149" i="25"/>
  <c r="BC149" i="25"/>
  <c r="BD149" i="25"/>
  <c r="BE149" i="25"/>
  <c r="AI150" i="25"/>
  <c r="AJ150" i="25"/>
  <c r="AK150" i="25"/>
  <c r="AL150" i="25"/>
  <c r="AM150" i="25"/>
  <c r="AN150" i="25"/>
  <c r="AO150" i="25"/>
  <c r="AP150" i="25"/>
  <c r="AQ150" i="25"/>
  <c r="AR150" i="25"/>
  <c r="AS150" i="25"/>
  <c r="AT150" i="25"/>
  <c r="AU150" i="25"/>
  <c r="AV150" i="25"/>
  <c r="AW150" i="25"/>
  <c r="AX150" i="25"/>
  <c r="AY150" i="25"/>
  <c r="AZ150" i="25"/>
  <c r="BA150" i="25"/>
  <c r="BB150" i="25"/>
  <c r="BC150" i="25"/>
  <c r="BD150" i="25"/>
  <c r="BE150" i="25"/>
  <c r="AI151" i="25"/>
  <c r="AJ151" i="25"/>
  <c r="AK151" i="25"/>
  <c r="AL151" i="25"/>
  <c r="AM151" i="25"/>
  <c r="AN151" i="25"/>
  <c r="AO151" i="25"/>
  <c r="AP151" i="25"/>
  <c r="AQ151" i="25"/>
  <c r="AR151" i="25"/>
  <c r="AS151" i="25"/>
  <c r="AT151" i="25"/>
  <c r="AU151" i="25"/>
  <c r="AV151" i="25"/>
  <c r="AW151" i="25"/>
  <c r="AX151" i="25"/>
  <c r="AY151" i="25"/>
  <c r="AZ151" i="25"/>
  <c r="BA151" i="25"/>
  <c r="BB151" i="25"/>
  <c r="BC151" i="25"/>
  <c r="BD151" i="25"/>
  <c r="BE151" i="25"/>
  <c r="AI152" i="25"/>
  <c r="AJ152" i="25"/>
  <c r="AK152" i="25"/>
  <c r="AL152" i="25"/>
  <c r="AM152" i="25"/>
  <c r="AN152" i="25"/>
  <c r="AO152" i="25"/>
  <c r="AP152" i="25"/>
  <c r="AQ152" i="25"/>
  <c r="AR152" i="25"/>
  <c r="AS152" i="25"/>
  <c r="AT152" i="25"/>
  <c r="AU152" i="25"/>
  <c r="AV152" i="25"/>
  <c r="AW152" i="25"/>
  <c r="AX152" i="25"/>
  <c r="AY152" i="25"/>
  <c r="AZ152" i="25"/>
  <c r="BA152" i="25"/>
  <c r="BB152" i="25"/>
  <c r="BC152" i="25"/>
  <c r="BD152" i="25"/>
  <c r="BE152" i="25"/>
  <c r="AI153" i="25"/>
  <c r="AJ153" i="25"/>
  <c r="AK153" i="25"/>
  <c r="AL153" i="25"/>
  <c r="AM153" i="25"/>
  <c r="AN153" i="25"/>
  <c r="AO153" i="25"/>
  <c r="AP153" i="25"/>
  <c r="AQ153" i="25"/>
  <c r="AR153" i="25"/>
  <c r="AS153" i="25"/>
  <c r="AT153" i="25"/>
  <c r="AU153" i="25"/>
  <c r="AV153" i="25"/>
  <c r="AW153" i="25"/>
  <c r="AX153" i="25"/>
  <c r="AY153" i="25"/>
  <c r="AZ153" i="25"/>
  <c r="BA153" i="25"/>
  <c r="BB153" i="25"/>
  <c r="BC153" i="25"/>
  <c r="BD153" i="25"/>
  <c r="BE153" i="25"/>
  <c r="AI154" i="25"/>
  <c r="AJ154" i="25"/>
  <c r="AK154" i="25"/>
  <c r="AL154" i="25"/>
  <c r="AM154" i="25"/>
  <c r="AN154" i="25"/>
  <c r="AO154" i="25"/>
  <c r="AP154" i="25"/>
  <c r="AQ154" i="25"/>
  <c r="AR154" i="25"/>
  <c r="AS154" i="25"/>
  <c r="AT154" i="25"/>
  <c r="AU154" i="25"/>
  <c r="AV154" i="25"/>
  <c r="AW154" i="25"/>
  <c r="AX154" i="25"/>
  <c r="AY154" i="25"/>
  <c r="AZ154" i="25"/>
  <c r="BA154" i="25"/>
  <c r="BB154" i="25"/>
  <c r="BC154" i="25"/>
  <c r="BD154" i="25"/>
  <c r="BE154" i="25"/>
  <c r="AI155" i="25"/>
  <c r="AJ155" i="25"/>
  <c r="AK155" i="25"/>
  <c r="AL155" i="25"/>
  <c r="AM155" i="25"/>
  <c r="AN155" i="25"/>
  <c r="AO155" i="25"/>
  <c r="AP155" i="25"/>
  <c r="AQ155" i="25"/>
  <c r="AR155" i="25"/>
  <c r="AS155" i="25"/>
  <c r="AT155" i="25"/>
  <c r="AU155" i="25"/>
  <c r="AV155" i="25"/>
  <c r="AW155" i="25"/>
  <c r="AX155" i="25"/>
  <c r="AY155" i="25"/>
  <c r="AZ155" i="25"/>
  <c r="BA155" i="25"/>
  <c r="BB155" i="25"/>
  <c r="BC155" i="25"/>
  <c r="BD155" i="25"/>
  <c r="BE155" i="25"/>
  <c r="AI156" i="25"/>
  <c r="AJ156" i="25"/>
  <c r="AK156" i="25"/>
  <c r="AL156" i="25"/>
  <c r="AM156" i="25"/>
  <c r="AN156" i="25"/>
  <c r="AO156" i="25"/>
  <c r="AP156" i="25"/>
  <c r="AQ156" i="25"/>
  <c r="AR156" i="25"/>
  <c r="AS156" i="25"/>
  <c r="AT156" i="25"/>
  <c r="AU156" i="25"/>
  <c r="AV156" i="25"/>
  <c r="AW156" i="25"/>
  <c r="AX156" i="25"/>
  <c r="AY156" i="25"/>
  <c r="AZ156" i="25"/>
  <c r="BA156" i="25"/>
  <c r="BB156" i="25"/>
  <c r="BC156" i="25"/>
  <c r="BD156" i="25"/>
  <c r="BE156" i="25"/>
  <c r="AI157" i="25"/>
  <c r="AJ157" i="25"/>
  <c r="AK157" i="25"/>
  <c r="AL157" i="25"/>
  <c r="AM157" i="25"/>
  <c r="AN157" i="25"/>
  <c r="AO157" i="25"/>
  <c r="AP157" i="25"/>
  <c r="AQ157" i="25"/>
  <c r="AR157" i="25"/>
  <c r="AS157" i="25"/>
  <c r="AT157" i="25"/>
  <c r="AU157" i="25"/>
  <c r="AV157" i="25"/>
  <c r="AW157" i="25"/>
  <c r="AX157" i="25"/>
  <c r="AY157" i="25"/>
  <c r="AZ157" i="25"/>
  <c r="BA157" i="25"/>
  <c r="BB157" i="25"/>
  <c r="BC157" i="25"/>
  <c r="BD157" i="25"/>
  <c r="BE157" i="25"/>
  <c r="AI158" i="25"/>
  <c r="AJ158" i="25"/>
  <c r="AK158" i="25"/>
  <c r="AL158" i="25"/>
  <c r="AM158" i="25"/>
  <c r="AN158" i="25"/>
  <c r="AO158" i="25"/>
  <c r="AP158" i="25"/>
  <c r="AQ158" i="25"/>
  <c r="AR158" i="25"/>
  <c r="AS158" i="25"/>
  <c r="AT158" i="25"/>
  <c r="AU158" i="25"/>
  <c r="AV158" i="25"/>
  <c r="AW158" i="25"/>
  <c r="AX158" i="25"/>
  <c r="AY158" i="25"/>
  <c r="AZ158" i="25"/>
  <c r="BA158" i="25"/>
  <c r="BB158" i="25"/>
  <c r="BC158" i="25"/>
  <c r="BD158" i="25"/>
  <c r="BE158" i="25"/>
  <c r="AI159" i="25"/>
  <c r="AJ159" i="25"/>
  <c r="AK159" i="25"/>
  <c r="AL159" i="25"/>
  <c r="AM159" i="25"/>
  <c r="AN159" i="25"/>
  <c r="AO159" i="25"/>
  <c r="AP159" i="25"/>
  <c r="AQ159" i="25"/>
  <c r="AR159" i="25"/>
  <c r="AS159" i="25"/>
  <c r="AT159" i="25"/>
  <c r="AU159" i="25"/>
  <c r="AV159" i="25"/>
  <c r="AW159" i="25"/>
  <c r="AX159" i="25"/>
  <c r="AY159" i="25"/>
  <c r="AZ159" i="25"/>
  <c r="BA159" i="25"/>
  <c r="BB159" i="25"/>
  <c r="BC159" i="25"/>
  <c r="BD159" i="25"/>
  <c r="BE159" i="25"/>
  <c r="AI160" i="25"/>
  <c r="AJ160" i="25"/>
  <c r="AK160" i="25"/>
  <c r="AL160" i="25"/>
  <c r="AM160" i="25"/>
  <c r="AN160" i="25"/>
  <c r="AO160" i="25"/>
  <c r="AP160" i="25"/>
  <c r="AQ160" i="25"/>
  <c r="AR160" i="25"/>
  <c r="AS160" i="25"/>
  <c r="AT160" i="25"/>
  <c r="AU160" i="25"/>
  <c r="AV160" i="25"/>
  <c r="AW160" i="25"/>
  <c r="AX160" i="25"/>
  <c r="AY160" i="25"/>
  <c r="AZ160" i="25"/>
  <c r="BA160" i="25"/>
  <c r="BB160" i="25"/>
  <c r="BC160" i="25"/>
  <c r="BD160" i="25"/>
  <c r="BE160" i="25"/>
  <c r="AI161" i="25"/>
  <c r="AJ161" i="25"/>
  <c r="AK161" i="25"/>
  <c r="AL161" i="25"/>
  <c r="AM161" i="25"/>
  <c r="AN161" i="25"/>
  <c r="AO161" i="25"/>
  <c r="AP161" i="25"/>
  <c r="AQ161" i="25"/>
  <c r="AR161" i="25"/>
  <c r="AS161" i="25"/>
  <c r="AT161" i="25"/>
  <c r="AU161" i="25"/>
  <c r="AV161" i="25"/>
  <c r="AW161" i="25"/>
  <c r="AX161" i="25"/>
  <c r="AY161" i="25"/>
  <c r="AZ161" i="25"/>
  <c r="BA161" i="25"/>
  <c r="BB161" i="25"/>
  <c r="BC161" i="25"/>
  <c r="BD161" i="25"/>
  <c r="BE161" i="25"/>
  <c r="AH113" i="25"/>
  <c r="AH114" i="25"/>
  <c r="AH115" i="25"/>
  <c r="AH116" i="25"/>
  <c r="AH117" i="25"/>
  <c r="AH118" i="25"/>
  <c r="AH119" i="25"/>
  <c r="AH120" i="25"/>
  <c r="AH121" i="25"/>
  <c r="AH122" i="25"/>
  <c r="AH123" i="25"/>
  <c r="AH124" i="25"/>
  <c r="AH125" i="25"/>
  <c r="AH126" i="25"/>
  <c r="AH127" i="25"/>
  <c r="AH128" i="25"/>
  <c r="AH129" i="25"/>
  <c r="AH130" i="25"/>
  <c r="AH131" i="25"/>
  <c r="AH132" i="25"/>
  <c r="AH133" i="25"/>
  <c r="AH134" i="25"/>
  <c r="AH135" i="25"/>
  <c r="AH136" i="25"/>
  <c r="AH137" i="25"/>
  <c r="AH138" i="25"/>
  <c r="AH139" i="25"/>
  <c r="AH140" i="25"/>
  <c r="AH141" i="25"/>
  <c r="AH142" i="25"/>
  <c r="AH143" i="25"/>
  <c r="AH144" i="25"/>
  <c r="AH145" i="25"/>
  <c r="AH146" i="25"/>
  <c r="AH147" i="25"/>
  <c r="AH148" i="25"/>
  <c r="AH149" i="25"/>
  <c r="AH150" i="25"/>
  <c r="AH151" i="25"/>
  <c r="AH152" i="25"/>
  <c r="AH153" i="25"/>
  <c r="AH154" i="25"/>
  <c r="AH155" i="25"/>
  <c r="AH156" i="25"/>
  <c r="AH157" i="25"/>
  <c r="AH158" i="25"/>
  <c r="AH159" i="25"/>
  <c r="AH160" i="25"/>
  <c r="AH161" i="25"/>
  <c r="AH112" i="25"/>
  <c r="BF112" i="25" s="1"/>
  <c r="B166" i="25"/>
  <c r="C166" i="25"/>
  <c r="B167" i="25"/>
  <c r="C167" i="25"/>
  <c r="B168" i="25"/>
  <c r="C168" i="25"/>
  <c r="B169" i="25"/>
  <c r="C169" i="25"/>
  <c r="B170" i="25"/>
  <c r="C170" i="25"/>
  <c r="B171" i="25"/>
  <c r="C171" i="25"/>
  <c r="B172" i="25"/>
  <c r="C172" i="25"/>
  <c r="B173" i="25"/>
  <c r="C173" i="25"/>
  <c r="B174" i="25"/>
  <c r="C174" i="25"/>
  <c r="B175" i="25"/>
  <c r="C175" i="25"/>
  <c r="B176" i="25"/>
  <c r="C176" i="25"/>
  <c r="B177" i="25"/>
  <c r="C177" i="25"/>
  <c r="B178" i="25"/>
  <c r="C178" i="25"/>
  <c r="B179" i="25"/>
  <c r="C179" i="25"/>
  <c r="B180" i="25"/>
  <c r="C180" i="25"/>
  <c r="B181" i="25"/>
  <c r="C181" i="25"/>
  <c r="B182" i="25"/>
  <c r="C182" i="25"/>
  <c r="B183" i="25"/>
  <c r="C183" i="25"/>
  <c r="B184" i="25"/>
  <c r="C184" i="25"/>
  <c r="B185" i="25"/>
  <c r="C185" i="25"/>
  <c r="B186" i="25"/>
  <c r="C186" i="25"/>
  <c r="B187" i="25"/>
  <c r="C187" i="25"/>
  <c r="B188" i="25"/>
  <c r="C188" i="25"/>
  <c r="B189" i="25"/>
  <c r="C189" i="25"/>
  <c r="B190" i="25"/>
  <c r="C190" i="25"/>
  <c r="B191" i="25"/>
  <c r="C191" i="25"/>
  <c r="B192" i="25"/>
  <c r="C192" i="25"/>
  <c r="B193" i="25"/>
  <c r="C193" i="25"/>
  <c r="B194" i="25"/>
  <c r="C194" i="25"/>
  <c r="B195" i="25"/>
  <c r="C195" i="25"/>
  <c r="B196" i="25"/>
  <c r="C196" i="25"/>
  <c r="B197" i="25"/>
  <c r="C197" i="25"/>
  <c r="B198" i="25"/>
  <c r="C198" i="25"/>
  <c r="B199" i="25"/>
  <c r="C199" i="25"/>
  <c r="B200" i="25"/>
  <c r="C200" i="25"/>
  <c r="B201" i="25"/>
  <c r="C201" i="25"/>
  <c r="B202" i="25"/>
  <c r="C202" i="25"/>
  <c r="B203" i="25"/>
  <c r="C203" i="25"/>
  <c r="B204" i="25"/>
  <c r="C204" i="25"/>
  <c r="B205" i="25"/>
  <c r="C205" i="25"/>
  <c r="B206" i="25"/>
  <c r="C206" i="25"/>
  <c r="B207" i="25"/>
  <c r="C207" i="25"/>
  <c r="B208" i="25"/>
  <c r="C208" i="25"/>
  <c r="B209" i="25"/>
  <c r="C209" i="25"/>
  <c r="B210" i="25"/>
  <c r="C210" i="25"/>
  <c r="B211" i="25"/>
  <c r="C211" i="25"/>
  <c r="B212" i="25"/>
  <c r="C212" i="25"/>
  <c r="B213" i="25"/>
  <c r="C213" i="25"/>
  <c r="B214" i="25"/>
  <c r="C214" i="25"/>
  <c r="E165" i="25"/>
  <c r="F112" i="25"/>
  <c r="G112" i="25"/>
  <c r="H112" i="25"/>
  <c r="I112" i="25"/>
  <c r="J112" i="25"/>
  <c r="K112" i="25"/>
  <c r="L112" i="25"/>
  <c r="M112" i="25"/>
  <c r="N112" i="25"/>
  <c r="O112" i="25"/>
  <c r="P112" i="25"/>
  <c r="Q112" i="25"/>
  <c r="R112" i="25"/>
  <c r="S112" i="25"/>
  <c r="T112" i="25"/>
  <c r="U112" i="25"/>
  <c r="V112" i="25"/>
  <c r="W112" i="25"/>
  <c r="X112" i="25"/>
  <c r="Y112" i="25"/>
  <c r="Z112" i="25"/>
  <c r="AA112" i="25"/>
  <c r="AB112" i="25"/>
  <c r="F113" i="25"/>
  <c r="G113" i="25"/>
  <c r="H113" i="25"/>
  <c r="I113" i="25"/>
  <c r="J113" i="25"/>
  <c r="K113" i="25"/>
  <c r="L113" i="25"/>
  <c r="M113" i="25"/>
  <c r="N113" i="25"/>
  <c r="O113" i="25"/>
  <c r="P113" i="25"/>
  <c r="Q113" i="25"/>
  <c r="R113" i="25"/>
  <c r="S113" i="25"/>
  <c r="T113" i="25"/>
  <c r="U113" i="25"/>
  <c r="V113" i="25"/>
  <c r="W113" i="25"/>
  <c r="X113" i="25"/>
  <c r="Y113" i="25"/>
  <c r="Z113" i="25"/>
  <c r="AA113" i="25"/>
  <c r="AB113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R114" i="25"/>
  <c r="S114" i="25"/>
  <c r="T114" i="25"/>
  <c r="U114" i="25"/>
  <c r="V114" i="25"/>
  <c r="W114" i="25"/>
  <c r="X114" i="25"/>
  <c r="Y114" i="25"/>
  <c r="Z114" i="25"/>
  <c r="AA114" i="25"/>
  <c r="AB114" i="25"/>
  <c r="F115" i="25"/>
  <c r="G115" i="25"/>
  <c r="H115" i="25"/>
  <c r="I115" i="25"/>
  <c r="J115" i="25"/>
  <c r="K115" i="25"/>
  <c r="L115" i="25"/>
  <c r="M115" i="25"/>
  <c r="N115" i="25"/>
  <c r="O115" i="25"/>
  <c r="P115" i="25"/>
  <c r="Q115" i="25"/>
  <c r="R115" i="25"/>
  <c r="S115" i="25"/>
  <c r="T115" i="25"/>
  <c r="U115" i="25"/>
  <c r="V115" i="25"/>
  <c r="W115" i="25"/>
  <c r="X115" i="25"/>
  <c r="Y115" i="25"/>
  <c r="Z115" i="25"/>
  <c r="AA115" i="25"/>
  <c r="AB115" i="25"/>
  <c r="F116" i="25"/>
  <c r="G116" i="25"/>
  <c r="H116" i="25"/>
  <c r="I116" i="25"/>
  <c r="J116" i="25"/>
  <c r="K116" i="25"/>
  <c r="L116" i="25"/>
  <c r="M116" i="25"/>
  <c r="N116" i="25"/>
  <c r="O116" i="25"/>
  <c r="P116" i="25"/>
  <c r="Q116" i="25"/>
  <c r="R116" i="25"/>
  <c r="S116" i="25"/>
  <c r="T116" i="25"/>
  <c r="U116" i="25"/>
  <c r="V116" i="25"/>
  <c r="W116" i="25"/>
  <c r="X116" i="25"/>
  <c r="Y116" i="25"/>
  <c r="Z116" i="25"/>
  <c r="AA116" i="25"/>
  <c r="AB116" i="25"/>
  <c r="F117" i="25"/>
  <c r="G117" i="25"/>
  <c r="H117" i="25"/>
  <c r="I117" i="25"/>
  <c r="J117" i="25"/>
  <c r="K117" i="25"/>
  <c r="L117" i="25"/>
  <c r="M117" i="25"/>
  <c r="N117" i="25"/>
  <c r="O117" i="25"/>
  <c r="P117" i="25"/>
  <c r="Q117" i="25"/>
  <c r="R117" i="25"/>
  <c r="S117" i="25"/>
  <c r="T117" i="25"/>
  <c r="U117" i="25"/>
  <c r="V117" i="25"/>
  <c r="W117" i="25"/>
  <c r="X117" i="25"/>
  <c r="Y117" i="25"/>
  <c r="Z117" i="25"/>
  <c r="AA117" i="25"/>
  <c r="AB117" i="25"/>
  <c r="F118" i="25"/>
  <c r="G118" i="25"/>
  <c r="H118" i="25"/>
  <c r="I118" i="25"/>
  <c r="J118" i="25"/>
  <c r="K118" i="25"/>
  <c r="L118" i="25"/>
  <c r="M118" i="25"/>
  <c r="N118" i="25"/>
  <c r="O118" i="25"/>
  <c r="P118" i="25"/>
  <c r="Q118" i="25"/>
  <c r="R118" i="25"/>
  <c r="S118" i="25"/>
  <c r="T118" i="25"/>
  <c r="U118" i="25"/>
  <c r="V118" i="25"/>
  <c r="W118" i="25"/>
  <c r="X118" i="25"/>
  <c r="Y118" i="25"/>
  <c r="Z118" i="25"/>
  <c r="AA118" i="25"/>
  <c r="AB118" i="25"/>
  <c r="F119" i="25"/>
  <c r="G119" i="25"/>
  <c r="H119" i="25"/>
  <c r="I119" i="25"/>
  <c r="J119" i="25"/>
  <c r="K119" i="25"/>
  <c r="L119" i="25"/>
  <c r="M119" i="25"/>
  <c r="N119" i="25"/>
  <c r="O119" i="25"/>
  <c r="P119" i="25"/>
  <c r="Q119" i="25"/>
  <c r="R119" i="25"/>
  <c r="S119" i="25"/>
  <c r="T119" i="25"/>
  <c r="U119" i="25"/>
  <c r="V119" i="25"/>
  <c r="W119" i="25"/>
  <c r="X119" i="25"/>
  <c r="Y119" i="25"/>
  <c r="Z119" i="25"/>
  <c r="AA119" i="25"/>
  <c r="AB119" i="25"/>
  <c r="F120" i="25"/>
  <c r="G120" i="25"/>
  <c r="H120" i="25"/>
  <c r="I120" i="25"/>
  <c r="J120" i="25"/>
  <c r="K120" i="25"/>
  <c r="L120" i="25"/>
  <c r="M120" i="25"/>
  <c r="N120" i="25"/>
  <c r="O120" i="25"/>
  <c r="P120" i="25"/>
  <c r="Q120" i="25"/>
  <c r="R120" i="25"/>
  <c r="S120" i="25"/>
  <c r="T120" i="25"/>
  <c r="U120" i="25"/>
  <c r="V120" i="25"/>
  <c r="W120" i="25"/>
  <c r="X120" i="25"/>
  <c r="Y120" i="25"/>
  <c r="Z120" i="25"/>
  <c r="AA120" i="25"/>
  <c r="AB120" i="25"/>
  <c r="F121" i="25"/>
  <c r="G121" i="25"/>
  <c r="H121" i="25"/>
  <c r="I121" i="25"/>
  <c r="J121" i="25"/>
  <c r="K121" i="25"/>
  <c r="L121" i="25"/>
  <c r="M121" i="25"/>
  <c r="N121" i="25"/>
  <c r="O121" i="25"/>
  <c r="P121" i="25"/>
  <c r="Q121" i="25"/>
  <c r="R121" i="25"/>
  <c r="S121" i="25"/>
  <c r="T121" i="25"/>
  <c r="U121" i="25"/>
  <c r="V121" i="25"/>
  <c r="W121" i="25"/>
  <c r="X121" i="25"/>
  <c r="Y121" i="25"/>
  <c r="Z121" i="25"/>
  <c r="AA121" i="25"/>
  <c r="AB121" i="25"/>
  <c r="F122" i="25"/>
  <c r="G122" i="25"/>
  <c r="H122" i="25"/>
  <c r="I122" i="25"/>
  <c r="J122" i="25"/>
  <c r="K122" i="25"/>
  <c r="L122" i="25"/>
  <c r="M122" i="25"/>
  <c r="N122" i="25"/>
  <c r="O122" i="25"/>
  <c r="P122" i="25"/>
  <c r="Q122" i="25"/>
  <c r="R122" i="25"/>
  <c r="S122" i="25"/>
  <c r="T122" i="25"/>
  <c r="U122" i="25"/>
  <c r="V122" i="25"/>
  <c r="W122" i="25"/>
  <c r="X122" i="25"/>
  <c r="Y122" i="25"/>
  <c r="Z122" i="25"/>
  <c r="AA122" i="25"/>
  <c r="AB122" i="25"/>
  <c r="F123" i="25"/>
  <c r="G123" i="25"/>
  <c r="H123" i="25"/>
  <c r="I123" i="25"/>
  <c r="J123" i="25"/>
  <c r="K123" i="25"/>
  <c r="L123" i="25"/>
  <c r="M123" i="25"/>
  <c r="N123" i="25"/>
  <c r="O123" i="25"/>
  <c r="P123" i="25"/>
  <c r="Q123" i="25"/>
  <c r="R123" i="25"/>
  <c r="S123" i="25"/>
  <c r="T123" i="25"/>
  <c r="U123" i="25"/>
  <c r="V123" i="25"/>
  <c r="W123" i="25"/>
  <c r="X123" i="25"/>
  <c r="Y123" i="25"/>
  <c r="Z123" i="25"/>
  <c r="AA123" i="25"/>
  <c r="AB123" i="25"/>
  <c r="F124" i="25"/>
  <c r="G124" i="25"/>
  <c r="H124" i="25"/>
  <c r="I124" i="25"/>
  <c r="J124" i="25"/>
  <c r="K124" i="25"/>
  <c r="L124" i="25"/>
  <c r="M124" i="25"/>
  <c r="N124" i="25"/>
  <c r="O124" i="25"/>
  <c r="P124" i="25"/>
  <c r="Q124" i="25"/>
  <c r="R124" i="25"/>
  <c r="S124" i="25"/>
  <c r="T124" i="25"/>
  <c r="U124" i="25"/>
  <c r="V124" i="25"/>
  <c r="W124" i="25"/>
  <c r="X124" i="25"/>
  <c r="Y124" i="25"/>
  <c r="Z124" i="25"/>
  <c r="AA124" i="25"/>
  <c r="AB124" i="25"/>
  <c r="F125" i="25"/>
  <c r="G125" i="25"/>
  <c r="H125" i="25"/>
  <c r="I125" i="25"/>
  <c r="J125" i="25"/>
  <c r="K125" i="25"/>
  <c r="L125" i="25"/>
  <c r="M125" i="25"/>
  <c r="N125" i="25"/>
  <c r="O125" i="25"/>
  <c r="P125" i="25"/>
  <c r="Q125" i="25"/>
  <c r="R125" i="25"/>
  <c r="S125" i="25"/>
  <c r="T125" i="25"/>
  <c r="U125" i="25"/>
  <c r="V125" i="25"/>
  <c r="W125" i="25"/>
  <c r="X125" i="25"/>
  <c r="Y125" i="25"/>
  <c r="Z125" i="25"/>
  <c r="AA125" i="25"/>
  <c r="AB125" i="25"/>
  <c r="F126" i="25"/>
  <c r="G126" i="25"/>
  <c r="H126" i="25"/>
  <c r="I126" i="25"/>
  <c r="J126" i="25"/>
  <c r="K126" i="25"/>
  <c r="L126" i="25"/>
  <c r="M126" i="25"/>
  <c r="N126" i="25"/>
  <c r="O126" i="25"/>
  <c r="P126" i="25"/>
  <c r="Q126" i="25"/>
  <c r="R126" i="25"/>
  <c r="S126" i="25"/>
  <c r="T126" i="25"/>
  <c r="U126" i="25"/>
  <c r="V126" i="25"/>
  <c r="W126" i="25"/>
  <c r="X126" i="25"/>
  <c r="Y126" i="25"/>
  <c r="Z126" i="25"/>
  <c r="AA126" i="25"/>
  <c r="AB126" i="25"/>
  <c r="F127" i="25"/>
  <c r="G127" i="25"/>
  <c r="H127" i="25"/>
  <c r="I127" i="25"/>
  <c r="J127" i="25"/>
  <c r="K127" i="25"/>
  <c r="L127" i="25"/>
  <c r="M127" i="25"/>
  <c r="N127" i="25"/>
  <c r="O127" i="25"/>
  <c r="P127" i="25"/>
  <c r="Q127" i="25"/>
  <c r="R127" i="25"/>
  <c r="S127" i="25"/>
  <c r="T127" i="25"/>
  <c r="U127" i="25"/>
  <c r="V127" i="25"/>
  <c r="W127" i="25"/>
  <c r="X127" i="25"/>
  <c r="Y127" i="25"/>
  <c r="Z127" i="25"/>
  <c r="AA127" i="25"/>
  <c r="AB127" i="25"/>
  <c r="F128" i="25"/>
  <c r="G128" i="25"/>
  <c r="H128" i="25"/>
  <c r="I128" i="25"/>
  <c r="J128" i="25"/>
  <c r="K128" i="25"/>
  <c r="L128" i="25"/>
  <c r="M128" i="25"/>
  <c r="N128" i="25"/>
  <c r="O128" i="25"/>
  <c r="P128" i="25"/>
  <c r="Q128" i="25"/>
  <c r="R128" i="25"/>
  <c r="S128" i="25"/>
  <c r="T128" i="25"/>
  <c r="U128" i="25"/>
  <c r="V128" i="25"/>
  <c r="W128" i="25"/>
  <c r="X128" i="25"/>
  <c r="Y128" i="25"/>
  <c r="Z128" i="25"/>
  <c r="AA128" i="25"/>
  <c r="AB128" i="25"/>
  <c r="F129" i="25"/>
  <c r="G129" i="25"/>
  <c r="H129" i="25"/>
  <c r="I129" i="25"/>
  <c r="J129" i="25"/>
  <c r="K129" i="25"/>
  <c r="L129" i="25"/>
  <c r="M129" i="25"/>
  <c r="N129" i="25"/>
  <c r="O129" i="25"/>
  <c r="P129" i="25"/>
  <c r="Q129" i="25"/>
  <c r="R129" i="25"/>
  <c r="S129" i="25"/>
  <c r="T129" i="25"/>
  <c r="U129" i="25"/>
  <c r="V129" i="25"/>
  <c r="W129" i="25"/>
  <c r="X129" i="25"/>
  <c r="Y129" i="25"/>
  <c r="Z129" i="25"/>
  <c r="AA129" i="25"/>
  <c r="AB129" i="25"/>
  <c r="F130" i="25"/>
  <c r="G130" i="25"/>
  <c r="H130" i="25"/>
  <c r="I130" i="25"/>
  <c r="J130" i="25"/>
  <c r="K130" i="25"/>
  <c r="L130" i="25"/>
  <c r="M130" i="25"/>
  <c r="N130" i="25"/>
  <c r="O130" i="25"/>
  <c r="P130" i="25"/>
  <c r="Q130" i="25"/>
  <c r="R130" i="25"/>
  <c r="S130" i="25"/>
  <c r="T130" i="25"/>
  <c r="U130" i="25"/>
  <c r="V130" i="25"/>
  <c r="W130" i="25"/>
  <c r="X130" i="25"/>
  <c r="Y130" i="25"/>
  <c r="Z130" i="25"/>
  <c r="AA130" i="25"/>
  <c r="AB130" i="25"/>
  <c r="F131" i="25"/>
  <c r="G131" i="25"/>
  <c r="H131" i="25"/>
  <c r="I131" i="25"/>
  <c r="J131" i="25"/>
  <c r="K131" i="25"/>
  <c r="L131" i="25"/>
  <c r="M131" i="25"/>
  <c r="N131" i="25"/>
  <c r="O131" i="25"/>
  <c r="P131" i="25"/>
  <c r="Q131" i="25"/>
  <c r="R131" i="25"/>
  <c r="S131" i="25"/>
  <c r="T131" i="25"/>
  <c r="U131" i="25"/>
  <c r="V131" i="25"/>
  <c r="W131" i="25"/>
  <c r="X131" i="25"/>
  <c r="Y131" i="25"/>
  <c r="Z131" i="25"/>
  <c r="AA131" i="25"/>
  <c r="AB131" i="25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R132" i="25"/>
  <c r="S132" i="25"/>
  <c r="T132" i="25"/>
  <c r="U132" i="25"/>
  <c r="V132" i="25"/>
  <c r="W132" i="25"/>
  <c r="X132" i="25"/>
  <c r="Y132" i="25"/>
  <c r="Z132" i="25"/>
  <c r="AA132" i="25"/>
  <c r="AB132" i="25"/>
  <c r="F133" i="25"/>
  <c r="G133" i="25"/>
  <c r="H133" i="25"/>
  <c r="I133" i="25"/>
  <c r="J133" i="25"/>
  <c r="K133" i="25"/>
  <c r="L133" i="25"/>
  <c r="M133" i="25"/>
  <c r="N133" i="25"/>
  <c r="O133" i="25"/>
  <c r="P133" i="25"/>
  <c r="Q133" i="25"/>
  <c r="R133" i="25"/>
  <c r="S133" i="25"/>
  <c r="T133" i="25"/>
  <c r="U133" i="25"/>
  <c r="V133" i="25"/>
  <c r="W133" i="25"/>
  <c r="X133" i="25"/>
  <c r="Y133" i="25"/>
  <c r="Z133" i="25"/>
  <c r="AA133" i="25"/>
  <c r="AB133" i="25"/>
  <c r="F134" i="25"/>
  <c r="G134" i="25"/>
  <c r="H134" i="25"/>
  <c r="I134" i="25"/>
  <c r="J134" i="25"/>
  <c r="K134" i="25"/>
  <c r="L134" i="25"/>
  <c r="M134" i="25"/>
  <c r="N134" i="25"/>
  <c r="O134" i="25"/>
  <c r="P134" i="25"/>
  <c r="Q134" i="25"/>
  <c r="R134" i="25"/>
  <c r="S134" i="25"/>
  <c r="T134" i="25"/>
  <c r="U134" i="25"/>
  <c r="V134" i="25"/>
  <c r="W134" i="25"/>
  <c r="X134" i="25"/>
  <c r="Y134" i="25"/>
  <c r="Z134" i="25"/>
  <c r="AA134" i="25"/>
  <c r="AB134" i="25"/>
  <c r="F135" i="25"/>
  <c r="G135" i="25"/>
  <c r="H135" i="25"/>
  <c r="I135" i="25"/>
  <c r="J135" i="25"/>
  <c r="K135" i="25"/>
  <c r="L135" i="25"/>
  <c r="M135" i="25"/>
  <c r="N135" i="25"/>
  <c r="O135" i="25"/>
  <c r="P135" i="25"/>
  <c r="Q135" i="25"/>
  <c r="R135" i="25"/>
  <c r="S135" i="25"/>
  <c r="T135" i="25"/>
  <c r="U135" i="25"/>
  <c r="V135" i="25"/>
  <c r="W135" i="25"/>
  <c r="X135" i="25"/>
  <c r="Y135" i="25"/>
  <c r="Z135" i="25"/>
  <c r="AA135" i="25"/>
  <c r="AB135" i="25"/>
  <c r="F136" i="25"/>
  <c r="G136" i="25"/>
  <c r="H136" i="25"/>
  <c r="I136" i="25"/>
  <c r="J136" i="25"/>
  <c r="K136" i="25"/>
  <c r="L136" i="25"/>
  <c r="M136" i="25"/>
  <c r="N136" i="25"/>
  <c r="O136" i="25"/>
  <c r="P136" i="25"/>
  <c r="Q136" i="25"/>
  <c r="R136" i="25"/>
  <c r="S136" i="25"/>
  <c r="T136" i="25"/>
  <c r="U136" i="25"/>
  <c r="V136" i="25"/>
  <c r="W136" i="25"/>
  <c r="X136" i="25"/>
  <c r="Y136" i="25"/>
  <c r="Z136" i="25"/>
  <c r="AA136" i="25"/>
  <c r="AB136" i="25"/>
  <c r="F137" i="25"/>
  <c r="G137" i="25"/>
  <c r="H137" i="25"/>
  <c r="I137" i="25"/>
  <c r="J137" i="25"/>
  <c r="K137" i="25"/>
  <c r="L137" i="25"/>
  <c r="M137" i="25"/>
  <c r="N137" i="25"/>
  <c r="O137" i="25"/>
  <c r="P137" i="25"/>
  <c r="Q137" i="25"/>
  <c r="R137" i="25"/>
  <c r="S137" i="25"/>
  <c r="T137" i="25"/>
  <c r="U137" i="25"/>
  <c r="V137" i="25"/>
  <c r="W137" i="25"/>
  <c r="X137" i="25"/>
  <c r="Y137" i="25"/>
  <c r="Z137" i="25"/>
  <c r="AA137" i="25"/>
  <c r="AB137" i="25"/>
  <c r="F138" i="25"/>
  <c r="G138" i="25"/>
  <c r="H138" i="25"/>
  <c r="I138" i="25"/>
  <c r="J138" i="25"/>
  <c r="K138" i="25"/>
  <c r="L138" i="25"/>
  <c r="M138" i="25"/>
  <c r="N138" i="25"/>
  <c r="O138" i="25"/>
  <c r="P138" i="25"/>
  <c r="Q138" i="25"/>
  <c r="R138" i="25"/>
  <c r="S138" i="25"/>
  <c r="T138" i="25"/>
  <c r="U138" i="25"/>
  <c r="V138" i="25"/>
  <c r="W138" i="25"/>
  <c r="X138" i="25"/>
  <c r="Y138" i="25"/>
  <c r="Z138" i="25"/>
  <c r="AA138" i="25"/>
  <c r="AB138" i="25"/>
  <c r="F139" i="25"/>
  <c r="G139" i="25"/>
  <c r="H139" i="25"/>
  <c r="I139" i="25"/>
  <c r="J139" i="25"/>
  <c r="K139" i="25"/>
  <c r="L139" i="25"/>
  <c r="M139" i="25"/>
  <c r="N139" i="25"/>
  <c r="O139" i="25"/>
  <c r="P139" i="25"/>
  <c r="Q139" i="25"/>
  <c r="R139" i="25"/>
  <c r="S139" i="25"/>
  <c r="T139" i="25"/>
  <c r="U139" i="25"/>
  <c r="V139" i="25"/>
  <c r="W139" i="25"/>
  <c r="X139" i="25"/>
  <c r="Y139" i="25"/>
  <c r="Z139" i="25"/>
  <c r="AA139" i="25"/>
  <c r="AB139" i="25"/>
  <c r="F140" i="25"/>
  <c r="G140" i="25"/>
  <c r="H140" i="25"/>
  <c r="I140" i="25"/>
  <c r="J140" i="25"/>
  <c r="K140" i="25"/>
  <c r="L140" i="25"/>
  <c r="M140" i="25"/>
  <c r="N140" i="25"/>
  <c r="O140" i="25"/>
  <c r="P140" i="25"/>
  <c r="Q140" i="25"/>
  <c r="R140" i="25"/>
  <c r="S140" i="25"/>
  <c r="T140" i="25"/>
  <c r="U140" i="25"/>
  <c r="V140" i="25"/>
  <c r="W140" i="25"/>
  <c r="X140" i="25"/>
  <c r="Y140" i="25"/>
  <c r="Z140" i="25"/>
  <c r="AA140" i="25"/>
  <c r="AB140" i="25"/>
  <c r="F141" i="25"/>
  <c r="G141" i="25"/>
  <c r="H141" i="25"/>
  <c r="I141" i="25"/>
  <c r="J141" i="25"/>
  <c r="K141" i="25"/>
  <c r="L141" i="25"/>
  <c r="M141" i="25"/>
  <c r="N141" i="25"/>
  <c r="O141" i="25"/>
  <c r="P141" i="25"/>
  <c r="Q141" i="25"/>
  <c r="R141" i="25"/>
  <c r="S141" i="25"/>
  <c r="T141" i="25"/>
  <c r="U141" i="25"/>
  <c r="V141" i="25"/>
  <c r="W141" i="25"/>
  <c r="X141" i="25"/>
  <c r="Y141" i="25"/>
  <c r="Z141" i="25"/>
  <c r="AA141" i="25"/>
  <c r="AB141" i="25"/>
  <c r="F142" i="25"/>
  <c r="G142" i="25"/>
  <c r="H142" i="25"/>
  <c r="I142" i="25"/>
  <c r="J142" i="25"/>
  <c r="K142" i="25"/>
  <c r="L142" i="25"/>
  <c r="M142" i="25"/>
  <c r="N142" i="25"/>
  <c r="O142" i="25"/>
  <c r="P142" i="25"/>
  <c r="Q142" i="25"/>
  <c r="R142" i="25"/>
  <c r="S142" i="25"/>
  <c r="T142" i="25"/>
  <c r="U142" i="25"/>
  <c r="V142" i="25"/>
  <c r="W142" i="25"/>
  <c r="X142" i="25"/>
  <c r="Y142" i="25"/>
  <c r="Z142" i="25"/>
  <c r="AA142" i="25"/>
  <c r="AB142" i="25"/>
  <c r="F143" i="25"/>
  <c r="G143" i="25"/>
  <c r="H143" i="25"/>
  <c r="I143" i="25"/>
  <c r="J143" i="25"/>
  <c r="K143" i="25"/>
  <c r="L143" i="25"/>
  <c r="M143" i="25"/>
  <c r="N143" i="25"/>
  <c r="O143" i="25"/>
  <c r="P143" i="25"/>
  <c r="Q143" i="25"/>
  <c r="R143" i="25"/>
  <c r="S143" i="25"/>
  <c r="T143" i="25"/>
  <c r="U143" i="25"/>
  <c r="V143" i="25"/>
  <c r="W143" i="25"/>
  <c r="X143" i="25"/>
  <c r="Y143" i="25"/>
  <c r="Z143" i="25"/>
  <c r="AA143" i="25"/>
  <c r="AB143" i="25"/>
  <c r="F144" i="25"/>
  <c r="G144" i="25"/>
  <c r="H144" i="25"/>
  <c r="I144" i="25"/>
  <c r="J144" i="25"/>
  <c r="K144" i="25"/>
  <c r="L144" i="25"/>
  <c r="M144" i="25"/>
  <c r="N144" i="25"/>
  <c r="O144" i="25"/>
  <c r="P144" i="25"/>
  <c r="Q144" i="25"/>
  <c r="R144" i="25"/>
  <c r="S144" i="25"/>
  <c r="T144" i="25"/>
  <c r="U144" i="25"/>
  <c r="V144" i="25"/>
  <c r="W144" i="25"/>
  <c r="X144" i="25"/>
  <c r="Y144" i="25"/>
  <c r="Z144" i="25"/>
  <c r="AA144" i="25"/>
  <c r="AB144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R145" i="25"/>
  <c r="S145" i="25"/>
  <c r="T145" i="25"/>
  <c r="U145" i="25"/>
  <c r="V145" i="25"/>
  <c r="W145" i="25"/>
  <c r="X145" i="25"/>
  <c r="Y145" i="25"/>
  <c r="Z145" i="25"/>
  <c r="AA145" i="25"/>
  <c r="AB145" i="25"/>
  <c r="F146" i="25"/>
  <c r="G146" i="25"/>
  <c r="H146" i="25"/>
  <c r="I146" i="25"/>
  <c r="J146" i="25"/>
  <c r="K146" i="25"/>
  <c r="L146" i="25"/>
  <c r="M146" i="25"/>
  <c r="N146" i="25"/>
  <c r="O146" i="25"/>
  <c r="P146" i="25"/>
  <c r="Q146" i="25"/>
  <c r="R146" i="25"/>
  <c r="S146" i="25"/>
  <c r="T146" i="25"/>
  <c r="U146" i="25"/>
  <c r="V146" i="25"/>
  <c r="W146" i="25"/>
  <c r="X146" i="25"/>
  <c r="Y146" i="25"/>
  <c r="Z146" i="25"/>
  <c r="AA146" i="25"/>
  <c r="AB146" i="25"/>
  <c r="F147" i="25"/>
  <c r="G147" i="25"/>
  <c r="H147" i="25"/>
  <c r="I147" i="25"/>
  <c r="J147" i="25"/>
  <c r="K147" i="25"/>
  <c r="L147" i="25"/>
  <c r="M147" i="25"/>
  <c r="N147" i="25"/>
  <c r="O147" i="25"/>
  <c r="P147" i="25"/>
  <c r="Q147" i="25"/>
  <c r="R147" i="25"/>
  <c r="S147" i="25"/>
  <c r="T147" i="25"/>
  <c r="U147" i="25"/>
  <c r="V147" i="25"/>
  <c r="W147" i="25"/>
  <c r="X147" i="25"/>
  <c r="Y147" i="25"/>
  <c r="Z147" i="25"/>
  <c r="AA147" i="25"/>
  <c r="AB147" i="25"/>
  <c r="F148" i="25"/>
  <c r="G148" i="25"/>
  <c r="H148" i="25"/>
  <c r="I148" i="25"/>
  <c r="J148" i="25"/>
  <c r="K148" i="25"/>
  <c r="L148" i="25"/>
  <c r="M148" i="25"/>
  <c r="N148" i="25"/>
  <c r="O148" i="25"/>
  <c r="P148" i="25"/>
  <c r="Q148" i="25"/>
  <c r="R148" i="25"/>
  <c r="S148" i="25"/>
  <c r="T148" i="25"/>
  <c r="U148" i="25"/>
  <c r="V148" i="25"/>
  <c r="W148" i="25"/>
  <c r="X148" i="25"/>
  <c r="Y148" i="25"/>
  <c r="Z148" i="25"/>
  <c r="AA148" i="25"/>
  <c r="AB148" i="25"/>
  <c r="F149" i="25"/>
  <c r="G149" i="25"/>
  <c r="H149" i="25"/>
  <c r="I149" i="25"/>
  <c r="J149" i="25"/>
  <c r="K149" i="25"/>
  <c r="L149" i="25"/>
  <c r="M149" i="25"/>
  <c r="N149" i="25"/>
  <c r="O149" i="25"/>
  <c r="P149" i="25"/>
  <c r="Q149" i="25"/>
  <c r="R149" i="25"/>
  <c r="S149" i="25"/>
  <c r="T149" i="25"/>
  <c r="U149" i="25"/>
  <c r="V149" i="25"/>
  <c r="W149" i="25"/>
  <c r="X149" i="25"/>
  <c r="Y149" i="25"/>
  <c r="Z149" i="25"/>
  <c r="AA149" i="25"/>
  <c r="AB149" i="25"/>
  <c r="F150" i="25"/>
  <c r="G150" i="25"/>
  <c r="H150" i="25"/>
  <c r="I150" i="25"/>
  <c r="J150" i="25"/>
  <c r="K150" i="25"/>
  <c r="L150" i="25"/>
  <c r="M150" i="25"/>
  <c r="N150" i="25"/>
  <c r="O150" i="25"/>
  <c r="P150" i="25"/>
  <c r="Q150" i="25"/>
  <c r="R150" i="25"/>
  <c r="S150" i="25"/>
  <c r="T150" i="25"/>
  <c r="U150" i="25"/>
  <c r="V150" i="25"/>
  <c r="W150" i="25"/>
  <c r="X150" i="25"/>
  <c r="Y150" i="25"/>
  <c r="Z150" i="25"/>
  <c r="AA150" i="25"/>
  <c r="AB150" i="25"/>
  <c r="F151" i="25"/>
  <c r="G151" i="25"/>
  <c r="H151" i="25"/>
  <c r="I151" i="25"/>
  <c r="J151" i="25"/>
  <c r="K151" i="25"/>
  <c r="L151" i="25"/>
  <c r="M151" i="25"/>
  <c r="N151" i="25"/>
  <c r="O151" i="25"/>
  <c r="P151" i="25"/>
  <c r="Q151" i="25"/>
  <c r="R151" i="25"/>
  <c r="S151" i="25"/>
  <c r="T151" i="25"/>
  <c r="U151" i="25"/>
  <c r="V151" i="25"/>
  <c r="W151" i="25"/>
  <c r="X151" i="25"/>
  <c r="Y151" i="25"/>
  <c r="Z151" i="25"/>
  <c r="AA151" i="25"/>
  <c r="AB151" i="25"/>
  <c r="F152" i="25"/>
  <c r="G152" i="25"/>
  <c r="H152" i="25"/>
  <c r="I152" i="25"/>
  <c r="J152" i="25"/>
  <c r="K152" i="25"/>
  <c r="L152" i="25"/>
  <c r="M152" i="25"/>
  <c r="N152" i="25"/>
  <c r="O152" i="25"/>
  <c r="P152" i="25"/>
  <c r="Q152" i="25"/>
  <c r="R152" i="25"/>
  <c r="S152" i="25"/>
  <c r="T152" i="25"/>
  <c r="U152" i="25"/>
  <c r="V152" i="25"/>
  <c r="W152" i="25"/>
  <c r="X152" i="25"/>
  <c r="Y152" i="25"/>
  <c r="Z152" i="25"/>
  <c r="AA152" i="25"/>
  <c r="AB152" i="25"/>
  <c r="F153" i="25"/>
  <c r="G153" i="25"/>
  <c r="H153" i="25"/>
  <c r="I153" i="25"/>
  <c r="J153" i="25"/>
  <c r="K153" i="25"/>
  <c r="L153" i="25"/>
  <c r="M153" i="25"/>
  <c r="N153" i="25"/>
  <c r="O153" i="25"/>
  <c r="P153" i="25"/>
  <c r="Q153" i="25"/>
  <c r="R153" i="25"/>
  <c r="S153" i="25"/>
  <c r="T153" i="25"/>
  <c r="U153" i="25"/>
  <c r="V153" i="25"/>
  <c r="W153" i="25"/>
  <c r="X153" i="25"/>
  <c r="Y153" i="25"/>
  <c r="Z153" i="25"/>
  <c r="AA153" i="25"/>
  <c r="AB153" i="25"/>
  <c r="F154" i="25"/>
  <c r="G154" i="25"/>
  <c r="H154" i="25"/>
  <c r="I154" i="25"/>
  <c r="J154" i="25"/>
  <c r="K154" i="25"/>
  <c r="L154" i="25"/>
  <c r="M154" i="25"/>
  <c r="N154" i="25"/>
  <c r="O154" i="25"/>
  <c r="P154" i="25"/>
  <c r="Q154" i="25"/>
  <c r="R154" i="25"/>
  <c r="S154" i="25"/>
  <c r="T154" i="25"/>
  <c r="U154" i="25"/>
  <c r="V154" i="25"/>
  <c r="W154" i="25"/>
  <c r="X154" i="25"/>
  <c r="Y154" i="25"/>
  <c r="Z154" i="25"/>
  <c r="AA154" i="25"/>
  <c r="AB154" i="25"/>
  <c r="F155" i="25"/>
  <c r="G155" i="25"/>
  <c r="H155" i="25"/>
  <c r="I155" i="25"/>
  <c r="J155" i="25"/>
  <c r="K155" i="25"/>
  <c r="L155" i="25"/>
  <c r="M155" i="25"/>
  <c r="N155" i="25"/>
  <c r="O155" i="25"/>
  <c r="P155" i="25"/>
  <c r="Q155" i="25"/>
  <c r="R155" i="25"/>
  <c r="S155" i="25"/>
  <c r="T155" i="25"/>
  <c r="U155" i="25"/>
  <c r="V155" i="25"/>
  <c r="W155" i="25"/>
  <c r="X155" i="25"/>
  <c r="Y155" i="25"/>
  <c r="Z155" i="25"/>
  <c r="AA155" i="25"/>
  <c r="AB155" i="25"/>
  <c r="F156" i="25"/>
  <c r="G156" i="25"/>
  <c r="H156" i="25"/>
  <c r="I156" i="25"/>
  <c r="J156" i="25"/>
  <c r="K156" i="25"/>
  <c r="L156" i="25"/>
  <c r="M156" i="25"/>
  <c r="N156" i="25"/>
  <c r="O156" i="25"/>
  <c r="P156" i="25"/>
  <c r="Q156" i="25"/>
  <c r="R156" i="25"/>
  <c r="S156" i="25"/>
  <c r="T156" i="25"/>
  <c r="U156" i="25"/>
  <c r="V156" i="25"/>
  <c r="W156" i="25"/>
  <c r="X156" i="25"/>
  <c r="Y156" i="25"/>
  <c r="Z156" i="25"/>
  <c r="AA156" i="25"/>
  <c r="AB156" i="25"/>
  <c r="F157" i="25"/>
  <c r="G157" i="25"/>
  <c r="H157" i="25"/>
  <c r="I157" i="25"/>
  <c r="J157" i="25"/>
  <c r="K157" i="25"/>
  <c r="L157" i="25"/>
  <c r="M157" i="25"/>
  <c r="N157" i="25"/>
  <c r="O157" i="25"/>
  <c r="P157" i="25"/>
  <c r="Q157" i="25"/>
  <c r="R157" i="25"/>
  <c r="S157" i="25"/>
  <c r="T157" i="25"/>
  <c r="U157" i="25"/>
  <c r="V157" i="25"/>
  <c r="W157" i="25"/>
  <c r="X157" i="25"/>
  <c r="Y157" i="25"/>
  <c r="Z157" i="25"/>
  <c r="AA157" i="25"/>
  <c r="AB157" i="25"/>
  <c r="F158" i="25"/>
  <c r="G158" i="25"/>
  <c r="H158" i="25"/>
  <c r="I158" i="25"/>
  <c r="J158" i="25"/>
  <c r="K158" i="25"/>
  <c r="L158" i="25"/>
  <c r="M158" i="25"/>
  <c r="N158" i="25"/>
  <c r="O158" i="25"/>
  <c r="P158" i="25"/>
  <c r="Q158" i="25"/>
  <c r="R158" i="25"/>
  <c r="S158" i="25"/>
  <c r="T158" i="25"/>
  <c r="U158" i="25"/>
  <c r="V158" i="25"/>
  <c r="W158" i="25"/>
  <c r="X158" i="25"/>
  <c r="Y158" i="25"/>
  <c r="Z158" i="25"/>
  <c r="AA158" i="25"/>
  <c r="AB158" i="25"/>
  <c r="F159" i="25"/>
  <c r="G159" i="25"/>
  <c r="H159" i="25"/>
  <c r="I159" i="25"/>
  <c r="J159" i="25"/>
  <c r="K159" i="25"/>
  <c r="L159" i="25"/>
  <c r="M159" i="25"/>
  <c r="N159" i="25"/>
  <c r="O159" i="25"/>
  <c r="P159" i="25"/>
  <c r="Q159" i="25"/>
  <c r="R159" i="25"/>
  <c r="S159" i="25"/>
  <c r="T159" i="25"/>
  <c r="U159" i="25"/>
  <c r="V159" i="25"/>
  <c r="W159" i="25"/>
  <c r="X159" i="25"/>
  <c r="Y159" i="25"/>
  <c r="Z159" i="25"/>
  <c r="AA159" i="25"/>
  <c r="AB159" i="25"/>
  <c r="F160" i="25"/>
  <c r="G160" i="25"/>
  <c r="H160" i="25"/>
  <c r="I160" i="25"/>
  <c r="J160" i="25"/>
  <c r="K160" i="25"/>
  <c r="L160" i="25"/>
  <c r="M160" i="25"/>
  <c r="N160" i="25"/>
  <c r="O160" i="25"/>
  <c r="P160" i="25"/>
  <c r="Q160" i="25"/>
  <c r="R160" i="25"/>
  <c r="S160" i="25"/>
  <c r="T160" i="25"/>
  <c r="U160" i="25"/>
  <c r="V160" i="25"/>
  <c r="W160" i="25"/>
  <c r="X160" i="25"/>
  <c r="Y160" i="25"/>
  <c r="Z160" i="25"/>
  <c r="AA160" i="25"/>
  <c r="AB160" i="25"/>
  <c r="F161" i="25"/>
  <c r="G161" i="25"/>
  <c r="H161" i="25"/>
  <c r="I161" i="25"/>
  <c r="J161" i="25"/>
  <c r="K161" i="25"/>
  <c r="L161" i="25"/>
  <c r="M161" i="25"/>
  <c r="N161" i="25"/>
  <c r="O161" i="25"/>
  <c r="P161" i="25"/>
  <c r="Q161" i="25"/>
  <c r="R161" i="25"/>
  <c r="S161" i="25"/>
  <c r="T161" i="25"/>
  <c r="U161" i="25"/>
  <c r="V161" i="25"/>
  <c r="W161" i="25"/>
  <c r="X161" i="25"/>
  <c r="Y161" i="25"/>
  <c r="Z161" i="25"/>
  <c r="AA161" i="25"/>
  <c r="AB161" i="25"/>
  <c r="E113" i="25"/>
  <c r="E114" i="25"/>
  <c r="E115" i="25"/>
  <c r="E116" i="25"/>
  <c r="E117" i="25"/>
  <c r="E118" i="25"/>
  <c r="E119" i="25"/>
  <c r="E120" i="25"/>
  <c r="E121" i="25"/>
  <c r="E122" i="25"/>
  <c r="E123" i="25"/>
  <c r="E124" i="25"/>
  <c r="E125" i="25"/>
  <c r="E126" i="25"/>
  <c r="E127" i="25"/>
  <c r="E128" i="25"/>
  <c r="E129" i="25"/>
  <c r="E130" i="25"/>
  <c r="E131" i="25"/>
  <c r="E132" i="25"/>
  <c r="E133" i="25"/>
  <c r="E134" i="25"/>
  <c r="E135" i="25"/>
  <c r="E136" i="25"/>
  <c r="E137" i="25"/>
  <c r="E138" i="25"/>
  <c r="E139" i="25"/>
  <c r="E140" i="25"/>
  <c r="E141" i="25"/>
  <c r="E142" i="25"/>
  <c r="E143" i="25"/>
  <c r="E144" i="25"/>
  <c r="E145" i="25"/>
  <c r="E146" i="25"/>
  <c r="E147" i="25"/>
  <c r="E148" i="25"/>
  <c r="E149" i="25"/>
  <c r="E150" i="25"/>
  <c r="E151" i="25"/>
  <c r="E152" i="25"/>
  <c r="E153" i="25"/>
  <c r="E154" i="25"/>
  <c r="E155" i="25"/>
  <c r="E156" i="25"/>
  <c r="E157" i="25"/>
  <c r="E158" i="25"/>
  <c r="E159" i="25"/>
  <c r="E160" i="25"/>
  <c r="E161" i="25"/>
  <c r="C165" i="25"/>
  <c r="B165" i="25"/>
  <c r="E112" i="25"/>
  <c r="B113" i="25"/>
  <c r="C113" i="25"/>
  <c r="B114" i="25"/>
  <c r="C114" i="25"/>
  <c r="B115" i="25"/>
  <c r="C115" i="25"/>
  <c r="B116" i="25"/>
  <c r="C116" i="25"/>
  <c r="B117" i="25"/>
  <c r="C117" i="25"/>
  <c r="B118" i="25"/>
  <c r="C118" i="25"/>
  <c r="B119" i="25"/>
  <c r="C119" i="25"/>
  <c r="B120" i="25"/>
  <c r="C120" i="25"/>
  <c r="B121" i="25"/>
  <c r="C121" i="25"/>
  <c r="B122" i="25"/>
  <c r="C122" i="25"/>
  <c r="B123" i="25"/>
  <c r="C123" i="25"/>
  <c r="B124" i="25"/>
  <c r="C124" i="25"/>
  <c r="B125" i="25"/>
  <c r="C125" i="25"/>
  <c r="B126" i="25"/>
  <c r="C126" i="25"/>
  <c r="B127" i="25"/>
  <c r="C127" i="25"/>
  <c r="B128" i="25"/>
  <c r="C128" i="25"/>
  <c r="B129" i="25"/>
  <c r="C129" i="25"/>
  <c r="B130" i="25"/>
  <c r="C130" i="25"/>
  <c r="B131" i="25"/>
  <c r="C131" i="25"/>
  <c r="B132" i="25"/>
  <c r="C132" i="25"/>
  <c r="B133" i="25"/>
  <c r="C133" i="25"/>
  <c r="B134" i="25"/>
  <c r="C134" i="25"/>
  <c r="B135" i="25"/>
  <c r="C135" i="25"/>
  <c r="B136" i="25"/>
  <c r="C136" i="25"/>
  <c r="B137" i="25"/>
  <c r="C137" i="25"/>
  <c r="B138" i="25"/>
  <c r="C138" i="25"/>
  <c r="B139" i="25"/>
  <c r="C139" i="25"/>
  <c r="B140" i="25"/>
  <c r="C140" i="25"/>
  <c r="B141" i="25"/>
  <c r="C141" i="25"/>
  <c r="B142" i="25"/>
  <c r="C142" i="25"/>
  <c r="B143" i="25"/>
  <c r="C143" i="25"/>
  <c r="B144" i="25"/>
  <c r="C144" i="25"/>
  <c r="B145" i="25"/>
  <c r="C145" i="25"/>
  <c r="B146" i="25"/>
  <c r="C146" i="25"/>
  <c r="B147" i="25"/>
  <c r="C147" i="25"/>
  <c r="B148" i="25"/>
  <c r="C148" i="25"/>
  <c r="B149" i="25"/>
  <c r="C149" i="25"/>
  <c r="B150" i="25"/>
  <c r="C150" i="25"/>
  <c r="B151" i="25"/>
  <c r="C151" i="25"/>
  <c r="B152" i="25"/>
  <c r="C152" i="25"/>
  <c r="B153" i="25"/>
  <c r="C153" i="25"/>
  <c r="B154" i="25"/>
  <c r="C154" i="25"/>
  <c r="B155" i="25"/>
  <c r="C155" i="25"/>
  <c r="B156" i="25"/>
  <c r="C156" i="25"/>
  <c r="B157" i="25"/>
  <c r="C157" i="25"/>
  <c r="B158" i="25"/>
  <c r="C158" i="25"/>
  <c r="B159" i="25"/>
  <c r="C159" i="25"/>
  <c r="B160" i="25"/>
  <c r="C160" i="25"/>
  <c r="B161" i="25"/>
  <c r="C161" i="25"/>
  <c r="AH59" i="25"/>
  <c r="AI59" i="25"/>
  <c r="AJ59" i="25"/>
  <c r="AK59" i="25"/>
  <c r="AL59" i="25"/>
  <c r="AM59" i="25"/>
  <c r="AN59" i="25"/>
  <c r="AO59" i="25"/>
  <c r="AP59" i="25"/>
  <c r="AQ59" i="25"/>
  <c r="AR59" i="25"/>
  <c r="AS59" i="25"/>
  <c r="AT59" i="25"/>
  <c r="AU59" i="25"/>
  <c r="AV59" i="25"/>
  <c r="AW59" i="25"/>
  <c r="AX59" i="25"/>
  <c r="AY59" i="25"/>
  <c r="AZ59" i="25"/>
  <c r="BA59" i="25"/>
  <c r="BB59" i="25"/>
  <c r="BC59" i="25"/>
  <c r="BD59" i="25"/>
  <c r="BE59" i="25"/>
  <c r="AH60" i="25"/>
  <c r="AI60" i="25"/>
  <c r="AJ60" i="25"/>
  <c r="AK60" i="25"/>
  <c r="AL60" i="25"/>
  <c r="AM60" i="25"/>
  <c r="AN60" i="25"/>
  <c r="AO60" i="25"/>
  <c r="AP60" i="25"/>
  <c r="AQ60" i="25"/>
  <c r="AR60" i="25"/>
  <c r="AS60" i="25"/>
  <c r="AT60" i="25"/>
  <c r="AU60" i="25"/>
  <c r="AV60" i="25"/>
  <c r="AW60" i="25"/>
  <c r="AX60" i="25"/>
  <c r="AY60" i="25"/>
  <c r="AZ60" i="25"/>
  <c r="BA60" i="25"/>
  <c r="BB60" i="25"/>
  <c r="BC60" i="25"/>
  <c r="BD60" i="25"/>
  <c r="BE60" i="25"/>
  <c r="AH61" i="25"/>
  <c r="AI61" i="25"/>
  <c r="AJ61" i="25"/>
  <c r="AK61" i="25"/>
  <c r="AL61" i="25"/>
  <c r="AM61" i="25"/>
  <c r="AN61" i="25"/>
  <c r="AO61" i="25"/>
  <c r="AP61" i="25"/>
  <c r="AQ61" i="25"/>
  <c r="AR61" i="25"/>
  <c r="AS61" i="25"/>
  <c r="AT61" i="25"/>
  <c r="AU61" i="25"/>
  <c r="AV61" i="25"/>
  <c r="AW61" i="25"/>
  <c r="AX61" i="25"/>
  <c r="AY61" i="25"/>
  <c r="AZ61" i="25"/>
  <c r="BA61" i="25"/>
  <c r="BB61" i="25"/>
  <c r="BC61" i="25"/>
  <c r="BD61" i="25"/>
  <c r="BE61" i="25"/>
  <c r="AH62" i="25"/>
  <c r="AI62" i="25"/>
  <c r="AJ62" i="25"/>
  <c r="AK62" i="25"/>
  <c r="AL62" i="25"/>
  <c r="AM62" i="25"/>
  <c r="AN62" i="25"/>
  <c r="AO62" i="25"/>
  <c r="AP62" i="25"/>
  <c r="AQ62" i="25"/>
  <c r="AR62" i="25"/>
  <c r="AS62" i="25"/>
  <c r="AT62" i="25"/>
  <c r="AU62" i="25"/>
  <c r="AV62" i="25"/>
  <c r="AW62" i="25"/>
  <c r="AX62" i="25"/>
  <c r="AY62" i="25"/>
  <c r="AZ62" i="25"/>
  <c r="BA62" i="25"/>
  <c r="BB62" i="25"/>
  <c r="BC62" i="25"/>
  <c r="BD62" i="25"/>
  <c r="BE62" i="25"/>
  <c r="AH63" i="25"/>
  <c r="AI63" i="25"/>
  <c r="AJ63" i="25"/>
  <c r="AK63" i="25"/>
  <c r="AL63" i="25"/>
  <c r="AM63" i="25"/>
  <c r="AN63" i="25"/>
  <c r="AO63" i="25"/>
  <c r="AP63" i="25"/>
  <c r="AQ63" i="25"/>
  <c r="AR63" i="25"/>
  <c r="AS63" i="25"/>
  <c r="AT63" i="25"/>
  <c r="AU63" i="25"/>
  <c r="AV63" i="25"/>
  <c r="AW63" i="25"/>
  <c r="AX63" i="25"/>
  <c r="AY63" i="25"/>
  <c r="AZ63" i="25"/>
  <c r="BA63" i="25"/>
  <c r="BB63" i="25"/>
  <c r="BC63" i="25"/>
  <c r="BD63" i="25"/>
  <c r="BE63" i="25"/>
  <c r="AH64" i="25"/>
  <c r="AI64" i="25"/>
  <c r="AJ64" i="25"/>
  <c r="AK64" i="25"/>
  <c r="AL64" i="25"/>
  <c r="AM64" i="25"/>
  <c r="AN64" i="25"/>
  <c r="AO64" i="25"/>
  <c r="AP64" i="25"/>
  <c r="AQ64" i="25"/>
  <c r="AR64" i="25"/>
  <c r="AS64" i="25"/>
  <c r="AT64" i="25"/>
  <c r="AU64" i="25"/>
  <c r="AV64" i="25"/>
  <c r="AW64" i="25"/>
  <c r="AX64" i="25"/>
  <c r="AY64" i="25"/>
  <c r="AZ64" i="25"/>
  <c r="BA64" i="25"/>
  <c r="BB64" i="25"/>
  <c r="BC64" i="25"/>
  <c r="BD64" i="25"/>
  <c r="BE64" i="25"/>
  <c r="AH65" i="25"/>
  <c r="AI65" i="25"/>
  <c r="AJ65" i="25"/>
  <c r="AK65" i="25"/>
  <c r="AL65" i="25"/>
  <c r="AM65" i="25"/>
  <c r="AN65" i="25"/>
  <c r="AO65" i="25"/>
  <c r="AP65" i="25"/>
  <c r="AQ65" i="25"/>
  <c r="AR65" i="25"/>
  <c r="AS65" i="25"/>
  <c r="AT65" i="25"/>
  <c r="AU65" i="25"/>
  <c r="AV65" i="25"/>
  <c r="AW65" i="25"/>
  <c r="AX65" i="25"/>
  <c r="AY65" i="25"/>
  <c r="AZ65" i="25"/>
  <c r="BA65" i="25"/>
  <c r="BB65" i="25"/>
  <c r="BC65" i="25"/>
  <c r="BD65" i="25"/>
  <c r="BE65" i="25"/>
  <c r="AH66" i="25"/>
  <c r="AI66" i="25"/>
  <c r="AJ66" i="25"/>
  <c r="AK66" i="25"/>
  <c r="AL66" i="25"/>
  <c r="AM66" i="25"/>
  <c r="AN66" i="25"/>
  <c r="AO66" i="25"/>
  <c r="AP66" i="25"/>
  <c r="AQ66" i="25"/>
  <c r="AR66" i="25"/>
  <c r="AS66" i="25"/>
  <c r="AT66" i="25"/>
  <c r="AU66" i="25"/>
  <c r="AV66" i="25"/>
  <c r="AW66" i="25"/>
  <c r="AX66" i="25"/>
  <c r="AY66" i="25"/>
  <c r="AZ66" i="25"/>
  <c r="BA66" i="25"/>
  <c r="BB66" i="25"/>
  <c r="BC66" i="25"/>
  <c r="BD66" i="25"/>
  <c r="BE66" i="25"/>
  <c r="AH67" i="25"/>
  <c r="AI67" i="25"/>
  <c r="AJ67" i="25"/>
  <c r="AK67" i="25"/>
  <c r="AL67" i="25"/>
  <c r="AM67" i="25"/>
  <c r="AN67" i="25"/>
  <c r="AO67" i="25"/>
  <c r="AP67" i="25"/>
  <c r="AQ67" i="25"/>
  <c r="AR67" i="25"/>
  <c r="AS67" i="25"/>
  <c r="AT67" i="25"/>
  <c r="AU67" i="25"/>
  <c r="AV67" i="25"/>
  <c r="AW67" i="25"/>
  <c r="AX67" i="25"/>
  <c r="AY67" i="25"/>
  <c r="AZ67" i="25"/>
  <c r="BA67" i="25"/>
  <c r="BB67" i="25"/>
  <c r="BC67" i="25"/>
  <c r="BD67" i="25"/>
  <c r="BE67" i="25"/>
  <c r="AH68" i="25"/>
  <c r="AI68" i="25"/>
  <c r="AJ68" i="25"/>
  <c r="AK68" i="25"/>
  <c r="AL68" i="25"/>
  <c r="AM68" i="25"/>
  <c r="AN68" i="25"/>
  <c r="AO68" i="25"/>
  <c r="AP68" i="25"/>
  <c r="AQ68" i="25"/>
  <c r="AR68" i="25"/>
  <c r="AS68" i="25"/>
  <c r="AT68" i="25"/>
  <c r="AU68" i="25"/>
  <c r="AV68" i="25"/>
  <c r="AW68" i="25"/>
  <c r="AX68" i="25"/>
  <c r="AY68" i="25"/>
  <c r="AZ68" i="25"/>
  <c r="BA68" i="25"/>
  <c r="BB68" i="25"/>
  <c r="BC68" i="25"/>
  <c r="BD68" i="25"/>
  <c r="BE68" i="25"/>
  <c r="AH69" i="25"/>
  <c r="AI69" i="25"/>
  <c r="AJ69" i="25"/>
  <c r="AK69" i="25"/>
  <c r="AL69" i="25"/>
  <c r="AM69" i="25"/>
  <c r="AN69" i="25"/>
  <c r="AO69" i="25"/>
  <c r="AP69" i="25"/>
  <c r="AQ69" i="25"/>
  <c r="AR69" i="25"/>
  <c r="AS69" i="25"/>
  <c r="AT69" i="25"/>
  <c r="AU69" i="25"/>
  <c r="AV69" i="25"/>
  <c r="AW69" i="25"/>
  <c r="AX69" i="25"/>
  <c r="AY69" i="25"/>
  <c r="AZ69" i="25"/>
  <c r="BA69" i="25"/>
  <c r="BB69" i="25"/>
  <c r="BC69" i="25"/>
  <c r="BD69" i="25"/>
  <c r="BE69" i="25"/>
  <c r="AH70" i="25"/>
  <c r="AI70" i="25"/>
  <c r="AJ70" i="25"/>
  <c r="AK70" i="25"/>
  <c r="AL70" i="25"/>
  <c r="AM70" i="25"/>
  <c r="AN70" i="25"/>
  <c r="AO70" i="25"/>
  <c r="AP70" i="25"/>
  <c r="AQ70" i="25"/>
  <c r="AR70" i="25"/>
  <c r="AS70" i="25"/>
  <c r="AT70" i="25"/>
  <c r="AU70" i="25"/>
  <c r="AV70" i="25"/>
  <c r="AW70" i="25"/>
  <c r="AX70" i="25"/>
  <c r="AY70" i="25"/>
  <c r="AZ70" i="25"/>
  <c r="BA70" i="25"/>
  <c r="BB70" i="25"/>
  <c r="BC70" i="25"/>
  <c r="BD70" i="25"/>
  <c r="BE70" i="25"/>
  <c r="AH71" i="25"/>
  <c r="AI71" i="25"/>
  <c r="AJ71" i="25"/>
  <c r="AK71" i="25"/>
  <c r="AL71" i="25"/>
  <c r="AM71" i="25"/>
  <c r="AN71" i="25"/>
  <c r="AO71" i="25"/>
  <c r="AP71" i="25"/>
  <c r="AQ71" i="25"/>
  <c r="AR71" i="25"/>
  <c r="AS71" i="25"/>
  <c r="AT71" i="25"/>
  <c r="AU71" i="25"/>
  <c r="AV71" i="25"/>
  <c r="AW71" i="25"/>
  <c r="AX71" i="25"/>
  <c r="AY71" i="25"/>
  <c r="AZ71" i="25"/>
  <c r="BA71" i="25"/>
  <c r="BB71" i="25"/>
  <c r="BC71" i="25"/>
  <c r="BD71" i="25"/>
  <c r="BE71" i="25"/>
  <c r="AH72" i="25"/>
  <c r="AI72" i="25"/>
  <c r="AJ72" i="25"/>
  <c r="AK72" i="25"/>
  <c r="AL72" i="25"/>
  <c r="AM72" i="25"/>
  <c r="AN72" i="25"/>
  <c r="AO72" i="25"/>
  <c r="AP72" i="25"/>
  <c r="AQ72" i="25"/>
  <c r="AR72" i="25"/>
  <c r="AS72" i="25"/>
  <c r="AT72" i="25"/>
  <c r="AU72" i="25"/>
  <c r="AV72" i="25"/>
  <c r="AW72" i="25"/>
  <c r="AX72" i="25"/>
  <c r="AY72" i="25"/>
  <c r="AZ72" i="25"/>
  <c r="BA72" i="25"/>
  <c r="BB72" i="25"/>
  <c r="BC72" i="25"/>
  <c r="BD72" i="25"/>
  <c r="BE72" i="25"/>
  <c r="AH73" i="25"/>
  <c r="AI73" i="25"/>
  <c r="AJ73" i="25"/>
  <c r="AK73" i="25"/>
  <c r="AL73" i="25"/>
  <c r="AM73" i="25"/>
  <c r="AN73" i="25"/>
  <c r="AO73" i="25"/>
  <c r="AP73" i="25"/>
  <c r="AQ73" i="25"/>
  <c r="AR73" i="25"/>
  <c r="AS73" i="25"/>
  <c r="AT73" i="25"/>
  <c r="AU73" i="25"/>
  <c r="AV73" i="25"/>
  <c r="AW73" i="25"/>
  <c r="AX73" i="25"/>
  <c r="AY73" i="25"/>
  <c r="AZ73" i="25"/>
  <c r="BA73" i="25"/>
  <c r="BB73" i="25"/>
  <c r="BC73" i="25"/>
  <c r="BD73" i="25"/>
  <c r="BE73" i="25"/>
  <c r="AH74" i="25"/>
  <c r="AI74" i="25"/>
  <c r="AJ74" i="25"/>
  <c r="AK74" i="25"/>
  <c r="AL74" i="25"/>
  <c r="AM74" i="25"/>
  <c r="AN74" i="25"/>
  <c r="AO74" i="25"/>
  <c r="AP74" i="25"/>
  <c r="AQ74" i="25"/>
  <c r="AR74" i="25"/>
  <c r="AS74" i="25"/>
  <c r="AT74" i="25"/>
  <c r="AU74" i="25"/>
  <c r="AV74" i="25"/>
  <c r="AW74" i="25"/>
  <c r="AX74" i="25"/>
  <c r="AY74" i="25"/>
  <c r="AZ74" i="25"/>
  <c r="BA74" i="25"/>
  <c r="BB74" i="25"/>
  <c r="BC74" i="25"/>
  <c r="BD74" i="25"/>
  <c r="BE74" i="25"/>
  <c r="AH75" i="25"/>
  <c r="AI75" i="25"/>
  <c r="AJ75" i="25"/>
  <c r="AK75" i="25"/>
  <c r="AL75" i="25"/>
  <c r="AM75" i="25"/>
  <c r="AN75" i="25"/>
  <c r="AO75" i="25"/>
  <c r="AP75" i="25"/>
  <c r="AQ75" i="25"/>
  <c r="AR75" i="25"/>
  <c r="AS75" i="25"/>
  <c r="AT75" i="25"/>
  <c r="AU75" i="25"/>
  <c r="AV75" i="25"/>
  <c r="AW75" i="25"/>
  <c r="AX75" i="25"/>
  <c r="AY75" i="25"/>
  <c r="AZ75" i="25"/>
  <c r="BA75" i="25"/>
  <c r="BB75" i="25"/>
  <c r="BC75" i="25"/>
  <c r="BD75" i="25"/>
  <c r="BE75" i="25"/>
  <c r="AH76" i="25"/>
  <c r="AI76" i="25"/>
  <c r="AJ76" i="25"/>
  <c r="AK76" i="25"/>
  <c r="AL76" i="25"/>
  <c r="AM76" i="25"/>
  <c r="AN76" i="25"/>
  <c r="AO76" i="25"/>
  <c r="AP76" i="25"/>
  <c r="AQ76" i="25"/>
  <c r="AR76" i="25"/>
  <c r="AS76" i="25"/>
  <c r="AT76" i="25"/>
  <c r="AU76" i="25"/>
  <c r="AV76" i="25"/>
  <c r="AW76" i="25"/>
  <c r="AX76" i="25"/>
  <c r="AY76" i="25"/>
  <c r="AZ76" i="25"/>
  <c r="BA76" i="25"/>
  <c r="BB76" i="25"/>
  <c r="BC76" i="25"/>
  <c r="BD76" i="25"/>
  <c r="BE76" i="25"/>
  <c r="AH77" i="25"/>
  <c r="AI77" i="25"/>
  <c r="AJ77" i="25"/>
  <c r="AK77" i="25"/>
  <c r="AL77" i="25"/>
  <c r="AM77" i="25"/>
  <c r="AN77" i="25"/>
  <c r="AO77" i="25"/>
  <c r="AP77" i="25"/>
  <c r="AQ77" i="25"/>
  <c r="AR77" i="25"/>
  <c r="AS77" i="25"/>
  <c r="AT77" i="25"/>
  <c r="AU77" i="25"/>
  <c r="AV77" i="25"/>
  <c r="AW77" i="25"/>
  <c r="AX77" i="25"/>
  <c r="AY77" i="25"/>
  <c r="AZ77" i="25"/>
  <c r="BA77" i="25"/>
  <c r="BB77" i="25"/>
  <c r="BC77" i="25"/>
  <c r="BD77" i="25"/>
  <c r="BE77" i="25"/>
  <c r="AH78" i="25"/>
  <c r="AI78" i="25"/>
  <c r="AJ78" i="25"/>
  <c r="AK78" i="25"/>
  <c r="AL78" i="25"/>
  <c r="AM78" i="25"/>
  <c r="AN78" i="25"/>
  <c r="AO78" i="25"/>
  <c r="AP78" i="25"/>
  <c r="AQ78" i="25"/>
  <c r="AR78" i="25"/>
  <c r="AS78" i="25"/>
  <c r="AT78" i="25"/>
  <c r="AU78" i="25"/>
  <c r="AV78" i="25"/>
  <c r="AW78" i="25"/>
  <c r="AX78" i="25"/>
  <c r="AY78" i="25"/>
  <c r="AZ78" i="25"/>
  <c r="BA78" i="25"/>
  <c r="BB78" i="25"/>
  <c r="BC78" i="25"/>
  <c r="BD78" i="25"/>
  <c r="BE78" i="25"/>
  <c r="AH79" i="25"/>
  <c r="AI79" i="25"/>
  <c r="AJ79" i="25"/>
  <c r="AK79" i="25"/>
  <c r="AL79" i="25"/>
  <c r="AM79" i="25"/>
  <c r="AN79" i="25"/>
  <c r="AO79" i="25"/>
  <c r="AP79" i="25"/>
  <c r="AQ79" i="25"/>
  <c r="AR79" i="25"/>
  <c r="AS79" i="25"/>
  <c r="AT79" i="25"/>
  <c r="AU79" i="25"/>
  <c r="AV79" i="25"/>
  <c r="AW79" i="25"/>
  <c r="AX79" i="25"/>
  <c r="AY79" i="25"/>
  <c r="AZ79" i="25"/>
  <c r="BA79" i="25"/>
  <c r="BB79" i="25"/>
  <c r="BC79" i="25"/>
  <c r="BD79" i="25"/>
  <c r="BE79" i="25"/>
  <c r="AH80" i="25"/>
  <c r="AI80" i="25"/>
  <c r="AJ80" i="25"/>
  <c r="AK80" i="25"/>
  <c r="AL80" i="25"/>
  <c r="AM80" i="25"/>
  <c r="AN80" i="25"/>
  <c r="AO80" i="25"/>
  <c r="AP80" i="25"/>
  <c r="AQ80" i="25"/>
  <c r="AR80" i="25"/>
  <c r="AS80" i="25"/>
  <c r="AT80" i="25"/>
  <c r="AU80" i="25"/>
  <c r="AV80" i="25"/>
  <c r="AW80" i="25"/>
  <c r="AX80" i="25"/>
  <c r="AY80" i="25"/>
  <c r="AZ80" i="25"/>
  <c r="BA80" i="25"/>
  <c r="BB80" i="25"/>
  <c r="BC80" i="25"/>
  <c r="BD80" i="25"/>
  <c r="BE80" i="25"/>
  <c r="AH81" i="25"/>
  <c r="AI81" i="25"/>
  <c r="AJ81" i="25"/>
  <c r="AK81" i="25"/>
  <c r="AL81" i="25"/>
  <c r="AM81" i="25"/>
  <c r="AN81" i="25"/>
  <c r="AO81" i="25"/>
  <c r="AP81" i="25"/>
  <c r="AQ81" i="25"/>
  <c r="AR81" i="25"/>
  <c r="AS81" i="25"/>
  <c r="AT81" i="25"/>
  <c r="AU81" i="25"/>
  <c r="AV81" i="25"/>
  <c r="AW81" i="25"/>
  <c r="AX81" i="25"/>
  <c r="AY81" i="25"/>
  <c r="AZ81" i="25"/>
  <c r="BA81" i="25"/>
  <c r="BB81" i="25"/>
  <c r="BC81" i="25"/>
  <c r="BD81" i="25"/>
  <c r="BE81" i="25"/>
  <c r="AH82" i="25"/>
  <c r="AI82" i="25"/>
  <c r="AJ82" i="25"/>
  <c r="AK82" i="25"/>
  <c r="AL82" i="25"/>
  <c r="AM82" i="25"/>
  <c r="AN82" i="25"/>
  <c r="AO82" i="25"/>
  <c r="AP82" i="25"/>
  <c r="AQ82" i="25"/>
  <c r="AR82" i="25"/>
  <c r="AS82" i="25"/>
  <c r="AT82" i="25"/>
  <c r="AU82" i="25"/>
  <c r="AV82" i="25"/>
  <c r="AW82" i="25"/>
  <c r="AX82" i="25"/>
  <c r="AY82" i="25"/>
  <c r="AZ82" i="25"/>
  <c r="BA82" i="25"/>
  <c r="BB82" i="25"/>
  <c r="BC82" i="25"/>
  <c r="BD82" i="25"/>
  <c r="BE82" i="25"/>
  <c r="AH83" i="25"/>
  <c r="AI83" i="25"/>
  <c r="AJ83" i="25"/>
  <c r="AK83" i="25"/>
  <c r="AL83" i="25"/>
  <c r="AM83" i="25"/>
  <c r="AN83" i="25"/>
  <c r="AO83" i="25"/>
  <c r="AP83" i="25"/>
  <c r="AQ83" i="25"/>
  <c r="AR83" i="25"/>
  <c r="AS83" i="25"/>
  <c r="AT83" i="25"/>
  <c r="AU83" i="25"/>
  <c r="AV83" i="25"/>
  <c r="AW83" i="25"/>
  <c r="AX83" i="25"/>
  <c r="AY83" i="25"/>
  <c r="AZ83" i="25"/>
  <c r="BA83" i="25"/>
  <c r="BB83" i="25"/>
  <c r="BC83" i="25"/>
  <c r="BD83" i="25"/>
  <c r="BE83" i="25"/>
  <c r="AH84" i="25"/>
  <c r="AI84" i="25"/>
  <c r="AJ84" i="25"/>
  <c r="AK84" i="25"/>
  <c r="AL84" i="25"/>
  <c r="AM84" i="25"/>
  <c r="AN84" i="25"/>
  <c r="AO84" i="25"/>
  <c r="AP84" i="25"/>
  <c r="AQ84" i="25"/>
  <c r="AR84" i="25"/>
  <c r="AS84" i="25"/>
  <c r="AT84" i="25"/>
  <c r="AU84" i="25"/>
  <c r="AV84" i="25"/>
  <c r="AW84" i="25"/>
  <c r="AX84" i="25"/>
  <c r="AY84" i="25"/>
  <c r="AZ84" i="25"/>
  <c r="BA84" i="25"/>
  <c r="BB84" i="25"/>
  <c r="BC84" i="25"/>
  <c r="BD84" i="25"/>
  <c r="BE84" i="25"/>
  <c r="AH85" i="25"/>
  <c r="AI85" i="25"/>
  <c r="AJ85" i="25"/>
  <c r="AK85" i="25"/>
  <c r="AL85" i="25"/>
  <c r="AM85" i="25"/>
  <c r="AN85" i="25"/>
  <c r="AO85" i="25"/>
  <c r="AP85" i="25"/>
  <c r="AQ85" i="25"/>
  <c r="AR85" i="25"/>
  <c r="AS85" i="25"/>
  <c r="AT85" i="25"/>
  <c r="AU85" i="25"/>
  <c r="AV85" i="25"/>
  <c r="AW85" i="25"/>
  <c r="AX85" i="25"/>
  <c r="AY85" i="25"/>
  <c r="AZ85" i="25"/>
  <c r="BA85" i="25"/>
  <c r="BB85" i="25"/>
  <c r="BC85" i="25"/>
  <c r="BD85" i="25"/>
  <c r="BE85" i="25"/>
  <c r="AH86" i="25"/>
  <c r="AI86" i="25"/>
  <c r="AJ86" i="25"/>
  <c r="AK86" i="25"/>
  <c r="AL86" i="25"/>
  <c r="AM86" i="25"/>
  <c r="AN86" i="25"/>
  <c r="AO86" i="25"/>
  <c r="AP86" i="25"/>
  <c r="AQ86" i="25"/>
  <c r="AR86" i="25"/>
  <c r="AS86" i="25"/>
  <c r="AT86" i="25"/>
  <c r="AU86" i="25"/>
  <c r="AV86" i="25"/>
  <c r="AW86" i="25"/>
  <c r="AX86" i="25"/>
  <c r="AY86" i="25"/>
  <c r="AZ86" i="25"/>
  <c r="BA86" i="25"/>
  <c r="BB86" i="25"/>
  <c r="BC86" i="25"/>
  <c r="BD86" i="25"/>
  <c r="BE86" i="25"/>
  <c r="AH87" i="25"/>
  <c r="AI87" i="25"/>
  <c r="AJ87" i="25"/>
  <c r="AK87" i="25"/>
  <c r="AL87" i="25"/>
  <c r="AM87" i="25"/>
  <c r="AN87" i="25"/>
  <c r="AO87" i="25"/>
  <c r="AP87" i="25"/>
  <c r="AQ87" i="25"/>
  <c r="AR87" i="25"/>
  <c r="AS87" i="25"/>
  <c r="AT87" i="25"/>
  <c r="AU87" i="25"/>
  <c r="AV87" i="25"/>
  <c r="AW87" i="25"/>
  <c r="AX87" i="25"/>
  <c r="AY87" i="25"/>
  <c r="AZ87" i="25"/>
  <c r="BA87" i="25"/>
  <c r="BB87" i="25"/>
  <c r="BC87" i="25"/>
  <c r="BD87" i="25"/>
  <c r="BE87" i="25"/>
  <c r="AH88" i="25"/>
  <c r="AI88" i="25"/>
  <c r="AJ88" i="25"/>
  <c r="AK88" i="25"/>
  <c r="AL88" i="25"/>
  <c r="AM88" i="25"/>
  <c r="AN88" i="25"/>
  <c r="AO88" i="25"/>
  <c r="AP88" i="25"/>
  <c r="AQ88" i="25"/>
  <c r="AR88" i="25"/>
  <c r="AS88" i="25"/>
  <c r="AT88" i="25"/>
  <c r="AU88" i="25"/>
  <c r="AV88" i="25"/>
  <c r="AW88" i="25"/>
  <c r="AX88" i="25"/>
  <c r="AY88" i="25"/>
  <c r="AZ88" i="25"/>
  <c r="BA88" i="25"/>
  <c r="BB88" i="25"/>
  <c r="BC88" i="25"/>
  <c r="BD88" i="25"/>
  <c r="BE88" i="25"/>
  <c r="AH89" i="25"/>
  <c r="AI89" i="25"/>
  <c r="AJ89" i="25"/>
  <c r="AK89" i="25"/>
  <c r="AL89" i="25"/>
  <c r="AM89" i="25"/>
  <c r="AN89" i="25"/>
  <c r="AO89" i="25"/>
  <c r="AP89" i="25"/>
  <c r="AQ89" i="25"/>
  <c r="AR89" i="25"/>
  <c r="AS89" i="25"/>
  <c r="AT89" i="25"/>
  <c r="AU89" i="25"/>
  <c r="AV89" i="25"/>
  <c r="AW89" i="25"/>
  <c r="AX89" i="25"/>
  <c r="AY89" i="25"/>
  <c r="AZ89" i="25"/>
  <c r="BA89" i="25"/>
  <c r="BB89" i="25"/>
  <c r="BC89" i="25"/>
  <c r="BD89" i="25"/>
  <c r="BE89" i="25"/>
  <c r="AH90" i="25"/>
  <c r="AI90" i="25"/>
  <c r="AJ90" i="25"/>
  <c r="AK90" i="25"/>
  <c r="AL90" i="25"/>
  <c r="AM90" i="25"/>
  <c r="AN90" i="25"/>
  <c r="AO90" i="25"/>
  <c r="AP90" i="25"/>
  <c r="AQ90" i="25"/>
  <c r="AR90" i="25"/>
  <c r="AS90" i="25"/>
  <c r="AT90" i="25"/>
  <c r="AU90" i="25"/>
  <c r="AV90" i="25"/>
  <c r="AW90" i="25"/>
  <c r="AX90" i="25"/>
  <c r="AY90" i="25"/>
  <c r="AZ90" i="25"/>
  <c r="BA90" i="25"/>
  <c r="BB90" i="25"/>
  <c r="BC90" i="25"/>
  <c r="BD90" i="25"/>
  <c r="BE90" i="25"/>
  <c r="AH91" i="25"/>
  <c r="AI91" i="25"/>
  <c r="AJ91" i="25"/>
  <c r="AK91" i="25"/>
  <c r="AL91" i="25"/>
  <c r="AM91" i="25"/>
  <c r="AN91" i="25"/>
  <c r="AO91" i="25"/>
  <c r="AP91" i="25"/>
  <c r="AQ91" i="25"/>
  <c r="AR91" i="25"/>
  <c r="AS91" i="25"/>
  <c r="AT91" i="25"/>
  <c r="AU91" i="25"/>
  <c r="AV91" i="25"/>
  <c r="AW91" i="25"/>
  <c r="AX91" i="25"/>
  <c r="AY91" i="25"/>
  <c r="AZ91" i="25"/>
  <c r="BA91" i="25"/>
  <c r="BB91" i="25"/>
  <c r="BC91" i="25"/>
  <c r="BD91" i="25"/>
  <c r="BE91" i="25"/>
  <c r="AH92" i="25"/>
  <c r="AI92" i="25"/>
  <c r="AJ92" i="25"/>
  <c r="AK92" i="25"/>
  <c r="AL92" i="25"/>
  <c r="AM92" i="25"/>
  <c r="AN92" i="25"/>
  <c r="AO92" i="25"/>
  <c r="AP92" i="25"/>
  <c r="AQ92" i="25"/>
  <c r="AR92" i="25"/>
  <c r="AS92" i="25"/>
  <c r="AT92" i="25"/>
  <c r="AU92" i="25"/>
  <c r="AV92" i="25"/>
  <c r="AW92" i="25"/>
  <c r="AX92" i="25"/>
  <c r="AY92" i="25"/>
  <c r="AZ92" i="25"/>
  <c r="BA92" i="25"/>
  <c r="BB92" i="25"/>
  <c r="BC92" i="25"/>
  <c r="BD92" i="25"/>
  <c r="BE92" i="25"/>
  <c r="AH93" i="25"/>
  <c r="AI93" i="25"/>
  <c r="AJ93" i="25"/>
  <c r="AK93" i="25"/>
  <c r="AL93" i="25"/>
  <c r="AM93" i="25"/>
  <c r="AN93" i="25"/>
  <c r="AO93" i="25"/>
  <c r="AP93" i="25"/>
  <c r="AQ93" i="25"/>
  <c r="AR93" i="25"/>
  <c r="AS93" i="25"/>
  <c r="AT93" i="25"/>
  <c r="AU93" i="25"/>
  <c r="AV93" i="25"/>
  <c r="AW93" i="25"/>
  <c r="AX93" i="25"/>
  <c r="AY93" i="25"/>
  <c r="AZ93" i="25"/>
  <c r="BA93" i="25"/>
  <c r="BB93" i="25"/>
  <c r="BC93" i="25"/>
  <c r="BD93" i="25"/>
  <c r="BE93" i="25"/>
  <c r="AH94" i="25"/>
  <c r="AI94" i="25"/>
  <c r="AJ94" i="25"/>
  <c r="AK94" i="25"/>
  <c r="AL94" i="25"/>
  <c r="AM94" i="25"/>
  <c r="AN94" i="25"/>
  <c r="AO94" i="25"/>
  <c r="AP94" i="25"/>
  <c r="AQ94" i="25"/>
  <c r="AR94" i="25"/>
  <c r="AS94" i="25"/>
  <c r="AT94" i="25"/>
  <c r="AU94" i="25"/>
  <c r="AV94" i="25"/>
  <c r="AW94" i="25"/>
  <c r="AX94" i="25"/>
  <c r="AY94" i="25"/>
  <c r="AZ94" i="25"/>
  <c r="BA94" i="25"/>
  <c r="BB94" i="25"/>
  <c r="BC94" i="25"/>
  <c r="BD94" i="25"/>
  <c r="BE94" i="25"/>
  <c r="AH95" i="25"/>
  <c r="AI95" i="25"/>
  <c r="AJ95" i="25"/>
  <c r="AK95" i="25"/>
  <c r="AL95" i="25"/>
  <c r="AM95" i="25"/>
  <c r="AN95" i="25"/>
  <c r="AO95" i="25"/>
  <c r="AP95" i="25"/>
  <c r="AQ95" i="25"/>
  <c r="AR95" i="25"/>
  <c r="AS95" i="25"/>
  <c r="AT95" i="25"/>
  <c r="AU95" i="25"/>
  <c r="AV95" i="25"/>
  <c r="AW95" i="25"/>
  <c r="AX95" i="25"/>
  <c r="AY95" i="25"/>
  <c r="AZ95" i="25"/>
  <c r="BA95" i="25"/>
  <c r="BB95" i="25"/>
  <c r="BC95" i="25"/>
  <c r="BD95" i="25"/>
  <c r="BE95" i="25"/>
  <c r="AH96" i="25"/>
  <c r="AI96" i="25"/>
  <c r="AJ96" i="25"/>
  <c r="AK96" i="25"/>
  <c r="AL96" i="25"/>
  <c r="AM96" i="25"/>
  <c r="AN96" i="25"/>
  <c r="AO96" i="25"/>
  <c r="AP96" i="25"/>
  <c r="AQ96" i="25"/>
  <c r="AR96" i="25"/>
  <c r="AS96" i="25"/>
  <c r="AT96" i="25"/>
  <c r="AU96" i="25"/>
  <c r="AV96" i="25"/>
  <c r="AW96" i="25"/>
  <c r="AX96" i="25"/>
  <c r="AY96" i="25"/>
  <c r="AZ96" i="25"/>
  <c r="BA96" i="25"/>
  <c r="BB96" i="25"/>
  <c r="BC96" i="25"/>
  <c r="BD96" i="25"/>
  <c r="BE96" i="25"/>
  <c r="AH97" i="25"/>
  <c r="AI97" i="25"/>
  <c r="AJ97" i="25"/>
  <c r="AK97" i="25"/>
  <c r="AL97" i="25"/>
  <c r="AM97" i="25"/>
  <c r="AN97" i="25"/>
  <c r="AO97" i="25"/>
  <c r="AP97" i="25"/>
  <c r="AQ97" i="25"/>
  <c r="AR97" i="25"/>
  <c r="AS97" i="25"/>
  <c r="AT97" i="25"/>
  <c r="AU97" i="25"/>
  <c r="AV97" i="25"/>
  <c r="AW97" i="25"/>
  <c r="AX97" i="25"/>
  <c r="AY97" i="25"/>
  <c r="AZ97" i="25"/>
  <c r="BA97" i="25"/>
  <c r="BB97" i="25"/>
  <c r="BC97" i="25"/>
  <c r="BD97" i="25"/>
  <c r="BE97" i="25"/>
  <c r="AH98" i="25"/>
  <c r="AI98" i="25"/>
  <c r="AJ98" i="25"/>
  <c r="AK98" i="25"/>
  <c r="AL98" i="25"/>
  <c r="AM98" i="25"/>
  <c r="AN98" i="25"/>
  <c r="AO98" i="25"/>
  <c r="AP98" i="25"/>
  <c r="AQ98" i="25"/>
  <c r="AR98" i="25"/>
  <c r="AS98" i="25"/>
  <c r="AT98" i="25"/>
  <c r="AU98" i="25"/>
  <c r="AV98" i="25"/>
  <c r="AW98" i="25"/>
  <c r="AX98" i="25"/>
  <c r="AY98" i="25"/>
  <c r="AZ98" i="25"/>
  <c r="BA98" i="25"/>
  <c r="BB98" i="25"/>
  <c r="BC98" i="25"/>
  <c r="BD98" i="25"/>
  <c r="BE98" i="25"/>
  <c r="AH99" i="25"/>
  <c r="AI99" i="25"/>
  <c r="AJ99" i="25"/>
  <c r="AK99" i="25"/>
  <c r="AL99" i="25"/>
  <c r="AM99" i="25"/>
  <c r="AN99" i="25"/>
  <c r="AO99" i="25"/>
  <c r="AP99" i="25"/>
  <c r="AQ99" i="25"/>
  <c r="AR99" i="25"/>
  <c r="AS99" i="25"/>
  <c r="AT99" i="25"/>
  <c r="AU99" i="25"/>
  <c r="AV99" i="25"/>
  <c r="AW99" i="25"/>
  <c r="AX99" i="25"/>
  <c r="AY99" i="25"/>
  <c r="AZ99" i="25"/>
  <c r="BA99" i="25"/>
  <c r="BB99" i="25"/>
  <c r="BC99" i="25"/>
  <c r="BD99" i="25"/>
  <c r="BE99" i="25"/>
  <c r="AH100" i="25"/>
  <c r="AI100" i="25"/>
  <c r="AJ100" i="25"/>
  <c r="AK100" i="25"/>
  <c r="AL100" i="25"/>
  <c r="AM100" i="25"/>
  <c r="AN100" i="25"/>
  <c r="AO100" i="25"/>
  <c r="AP100" i="25"/>
  <c r="AQ100" i="25"/>
  <c r="AR100" i="25"/>
  <c r="AS100" i="25"/>
  <c r="AT100" i="25"/>
  <c r="AU100" i="25"/>
  <c r="AV100" i="25"/>
  <c r="AW100" i="25"/>
  <c r="AX100" i="25"/>
  <c r="AY100" i="25"/>
  <c r="AZ100" i="25"/>
  <c r="BA100" i="25"/>
  <c r="BB100" i="25"/>
  <c r="BC100" i="25"/>
  <c r="BD100" i="25"/>
  <c r="BE100" i="25"/>
  <c r="AH101" i="25"/>
  <c r="AI101" i="25"/>
  <c r="AJ101" i="25"/>
  <c r="AK101" i="25"/>
  <c r="AL101" i="25"/>
  <c r="AM101" i="25"/>
  <c r="AN101" i="25"/>
  <c r="AO101" i="25"/>
  <c r="AP101" i="25"/>
  <c r="AQ101" i="25"/>
  <c r="AR101" i="25"/>
  <c r="AS101" i="25"/>
  <c r="AT101" i="25"/>
  <c r="AU101" i="25"/>
  <c r="AV101" i="25"/>
  <c r="AW101" i="25"/>
  <c r="AX101" i="25"/>
  <c r="AY101" i="25"/>
  <c r="AZ101" i="25"/>
  <c r="BA101" i="25"/>
  <c r="BB101" i="25"/>
  <c r="BC101" i="25"/>
  <c r="BD101" i="25"/>
  <c r="BE101" i="25"/>
  <c r="AH102" i="25"/>
  <c r="AI102" i="25"/>
  <c r="AJ102" i="25"/>
  <c r="AK102" i="25"/>
  <c r="AL102" i="25"/>
  <c r="AM102" i="25"/>
  <c r="AN102" i="25"/>
  <c r="AO102" i="25"/>
  <c r="AP102" i="25"/>
  <c r="AQ102" i="25"/>
  <c r="AR102" i="25"/>
  <c r="AS102" i="25"/>
  <c r="AT102" i="25"/>
  <c r="AU102" i="25"/>
  <c r="AV102" i="25"/>
  <c r="AW102" i="25"/>
  <c r="AX102" i="25"/>
  <c r="AY102" i="25"/>
  <c r="AZ102" i="25"/>
  <c r="BA102" i="25"/>
  <c r="BB102" i="25"/>
  <c r="BC102" i="25"/>
  <c r="BD102" i="25"/>
  <c r="BE102" i="25"/>
  <c r="AH103" i="25"/>
  <c r="AI103" i="25"/>
  <c r="AJ103" i="25"/>
  <c r="AK103" i="25"/>
  <c r="AL103" i="25"/>
  <c r="AM103" i="25"/>
  <c r="AN103" i="25"/>
  <c r="AO103" i="25"/>
  <c r="AP103" i="25"/>
  <c r="AQ103" i="25"/>
  <c r="AR103" i="25"/>
  <c r="AS103" i="25"/>
  <c r="AT103" i="25"/>
  <c r="AU103" i="25"/>
  <c r="AV103" i="25"/>
  <c r="AW103" i="25"/>
  <c r="AX103" i="25"/>
  <c r="AY103" i="25"/>
  <c r="AZ103" i="25"/>
  <c r="BA103" i="25"/>
  <c r="BB103" i="25"/>
  <c r="BC103" i="25"/>
  <c r="BD103" i="25"/>
  <c r="BE103" i="25"/>
  <c r="AH104" i="25"/>
  <c r="AI104" i="25"/>
  <c r="AJ104" i="25"/>
  <c r="AK104" i="25"/>
  <c r="AL104" i="25"/>
  <c r="AM104" i="25"/>
  <c r="AN104" i="25"/>
  <c r="AO104" i="25"/>
  <c r="AP104" i="25"/>
  <c r="AQ104" i="25"/>
  <c r="AR104" i="25"/>
  <c r="AS104" i="25"/>
  <c r="AT104" i="25"/>
  <c r="AU104" i="25"/>
  <c r="AV104" i="25"/>
  <c r="AW104" i="25"/>
  <c r="AX104" i="25"/>
  <c r="AY104" i="25"/>
  <c r="AZ104" i="25"/>
  <c r="BA104" i="25"/>
  <c r="BB104" i="25"/>
  <c r="BC104" i="25"/>
  <c r="BD104" i="25"/>
  <c r="BE104" i="25"/>
  <c r="AH105" i="25"/>
  <c r="AI105" i="25"/>
  <c r="AJ105" i="25"/>
  <c r="AK105" i="25"/>
  <c r="AL105" i="25"/>
  <c r="AM105" i="25"/>
  <c r="AN105" i="25"/>
  <c r="AO105" i="25"/>
  <c r="AP105" i="25"/>
  <c r="AQ105" i="25"/>
  <c r="AR105" i="25"/>
  <c r="AS105" i="25"/>
  <c r="AT105" i="25"/>
  <c r="AU105" i="25"/>
  <c r="AV105" i="25"/>
  <c r="AW105" i="25"/>
  <c r="AX105" i="25"/>
  <c r="AY105" i="25"/>
  <c r="AZ105" i="25"/>
  <c r="BA105" i="25"/>
  <c r="BB105" i="25"/>
  <c r="BC105" i="25"/>
  <c r="BD105" i="25"/>
  <c r="BE105" i="25"/>
  <c r="AH106" i="25"/>
  <c r="AI106" i="25"/>
  <c r="AJ106" i="25"/>
  <c r="AK106" i="25"/>
  <c r="AL106" i="25"/>
  <c r="AM106" i="25"/>
  <c r="AN106" i="25"/>
  <c r="AO106" i="25"/>
  <c r="AP106" i="25"/>
  <c r="AQ106" i="25"/>
  <c r="AR106" i="25"/>
  <c r="AS106" i="25"/>
  <c r="AT106" i="25"/>
  <c r="AU106" i="25"/>
  <c r="AV106" i="25"/>
  <c r="AW106" i="25"/>
  <c r="AX106" i="25"/>
  <c r="AY106" i="25"/>
  <c r="AZ106" i="25"/>
  <c r="BA106" i="25"/>
  <c r="BB106" i="25"/>
  <c r="BC106" i="25"/>
  <c r="BD106" i="25"/>
  <c r="BE106" i="25"/>
  <c r="AH107" i="25"/>
  <c r="AI107" i="25"/>
  <c r="AJ107" i="25"/>
  <c r="AK107" i="25"/>
  <c r="AL107" i="25"/>
  <c r="AM107" i="25"/>
  <c r="AN107" i="25"/>
  <c r="AO107" i="25"/>
  <c r="AP107" i="25"/>
  <c r="AQ107" i="25"/>
  <c r="AR107" i="25"/>
  <c r="AS107" i="25"/>
  <c r="AT107" i="25"/>
  <c r="AU107" i="25"/>
  <c r="AV107" i="25"/>
  <c r="AW107" i="25"/>
  <c r="AX107" i="25"/>
  <c r="AY107" i="25"/>
  <c r="AZ107" i="25"/>
  <c r="BA107" i="25"/>
  <c r="BB107" i="25"/>
  <c r="BC107" i="25"/>
  <c r="BD107" i="25"/>
  <c r="BE107" i="25"/>
  <c r="AI58" i="25"/>
  <c r="AJ58" i="25"/>
  <c r="AK58" i="25"/>
  <c r="AL58" i="25"/>
  <c r="AM58" i="25"/>
  <c r="AN58" i="25"/>
  <c r="AO58" i="25"/>
  <c r="BF58" i="25" s="1"/>
  <c r="AP58" i="25"/>
  <c r="AQ58" i="25"/>
  <c r="AR58" i="25"/>
  <c r="AS58" i="25"/>
  <c r="AT58" i="25"/>
  <c r="AU58" i="25"/>
  <c r="AV58" i="25"/>
  <c r="AW58" i="25"/>
  <c r="AX58" i="25"/>
  <c r="AY58" i="25"/>
  <c r="AZ58" i="25"/>
  <c r="BA58" i="25"/>
  <c r="BB58" i="25"/>
  <c r="BC58" i="25"/>
  <c r="BD58" i="25"/>
  <c r="BE58" i="25"/>
  <c r="AH58" i="25"/>
  <c r="E59" i="25"/>
  <c r="F59" i="25"/>
  <c r="G59" i="25"/>
  <c r="H59" i="25"/>
  <c r="I59" i="25"/>
  <c r="J59" i="25"/>
  <c r="K59" i="25"/>
  <c r="L59" i="25"/>
  <c r="M59" i="25"/>
  <c r="N59" i="25"/>
  <c r="O59" i="25"/>
  <c r="P59" i="25"/>
  <c r="Q59" i="25"/>
  <c r="R59" i="25"/>
  <c r="S59" i="25"/>
  <c r="T59" i="25"/>
  <c r="U59" i="25"/>
  <c r="V59" i="25"/>
  <c r="W59" i="25"/>
  <c r="X59" i="25"/>
  <c r="Y59" i="25"/>
  <c r="Z59" i="25"/>
  <c r="AA59" i="25"/>
  <c r="AB59" i="25"/>
  <c r="E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R60" i="25"/>
  <c r="S60" i="25"/>
  <c r="T60" i="25"/>
  <c r="U60" i="25"/>
  <c r="V60" i="25"/>
  <c r="W60" i="25"/>
  <c r="X60" i="25"/>
  <c r="Y60" i="25"/>
  <c r="Z60" i="25"/>
  <c r="AA60" i="25"/>
  <c r="AB60" i="25"/>
  <c r="E61" i="25"/>
  <c r="F61" i="25"/>
  <c r="G61" i="25"/>
  <c r="H61" i="25"/>
  <c r="I61" i="25"/>
  <c r="AC61" i="25" s="1"/>
  <c r="J61" i="25"/>
  <c r="K61" i="25"/>
  <c r="L61" i="25"/>
  <c r="M61" i="25"/>
  <c r="N61" i="25"/>
  <c r="O61" i="25"/>
  <c r="P61" i="25"/>
  <c r="Q61" i="25"/>
  <c r="R61" i="25"/>
  <c r="S61" i="25"/>
  <c r="T61" i="25"/>
  <c r="U61" i="25"/>
  <c r="V61" i="25"/>
  <c r="W61" i="25"/>
  <c r="X61" i="25"/>
  <c r="Y61" i="25"/>
  <c r="Z61" i="25"/>
  <c r="AA61" i="25"/>
  <c r="AB61" i="25"/>
  <c r="E62" i="25"/>
  <c r="F62" i="25"/>
  <c r="G62" i="25"/>
  <c r="H62" i="25"/>
  <c r="I62" i="25"/>
  <c r="J62" i="25"/>
  <c r="K62" i="25"/>
  <c r="L62" i="25"/>
  <c r="M62" i="25"/>
  <c r="N62" i="25"/>
  <c r="O62" i="25"/>
  <c r="P62" i="25"/>
  <c r="Q62" i="25"/>
  <c r="R62" i="25"/>
  <c r="S62" i="25"/>
  <c r="T62" i="25"/>
  <c r="U62" i="25"/>
  <c r="V62" i="25"/>
  <c r="W62" i="25"/>
  <c r="X62" i="25"/>
  <c r="Y62" i="25"/>
  <c r="Z62" i="25"/>
  <c r="AA62" i="25"/>
  <c r="AB62" i="25"/>
  <c r="E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R63" i="25"/>
  <c r="S63" i="25"/>
  <c r="T63" i="25"/>
  <c r="U63" i="25"/>
  <c r="V63" i="25"/>
  <c r="W63" i="25"/>
  <c r="X63" i="25"/>
  <c r="Y63" i="25"/>
  <c r="Z63" i="25"/>
  <c r="AA63" i="25"/>
  <c r="AB63" i="25"/>
  <c r="E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R64" i="25"/>
  <c r="S64" i="25"/>
  <c r="T64" i="25"/>
  <c r="U64" i="25"/>
  <c r="V64" i="25"/>
  <c r="W64" i="25"/>
  <c r="X64" i="25"/>
  <c r="Y64" i="25"/>
  <c r="Z64" i="25"/>
  <c r="AA64" i="25"/>
  <c r="AB64" i="25"/>
  <c r="E65" i="25"/>
  <c r="F65" i="25"/>
  <c r="G65" i="25"/>
  <c r="H65" i="25"/>
  <c r="I65" i="25"/>
  <c r="J65" i="25"/>
  <c r="K65" i="25"/>
  <c r="L65" i="25"/>
  <c r="M65" i="25"/>
  <c r="N65" i="25"/>
  <c r="O65" i="25"/>
  <c r="P65" i="25"/>
  <c r="Q65" i="25"/>
  <c r="R65" i="25"/>
  <c r="S65" i="25"/>
  <c r="T65" i="25"/>
  <c r="U65" i="25"/>
  <c r="V65" i="25"/>
  <c r="W65" i="25"/>
  <c r="X65" i="25"/>
  <c r="Y65" i="25"/>
  <c r="Z65" i="25"/>
  <c r="AA65" i="25"/>
  <c r="AB65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R66" i="25"/>
  <c r="S66" i="25"/>
  <c r="T66" i="25"/>
  <c r="U66" i="25"/>
  <c r="V66" i="25"/>
  <c r="W66" i="25"/>
  <c r="X66" i="25"/>
  <c r="Y66" i="25"/>
  <c r="Z66" i="25"/>
  <c r="AA66" i="25"/>
  <c r="AB66" i="25"/>
  <c r="E67" i="25"/>
  <c r="F67" i="25"/>
  <c r="G67" i="25"/>
  <c r="H67" i="25"/>
  <c r="I67" i="25"/>
  <c r="J67" i="25"/>
  <c r="K67" i="25"/>
  <c r="L67" i="25"/>
  <c r="M67" i="25"/>
  <c r="N67" i="25"/>
  <c r="O67" i="25"/>
  <c r="P67" i="25"/>
  <c r="Q67" i="25"/>
  <c r="R67" i="25"/>
  <c r="S67" i="25"/>
  <c r="T67" i="25"/>
  <c r="U67" i="25"/>
  <c r="V67" i="25"/>
  <c r="W67" i="25"/>
  <c r="X67" i="25"/>
  <c r="Y67" i="25"/>
  <c r="Z67" i="25"/>
  <c r="AA67" i="25"/>
  <c r="AB67" i="25"/>
  <c r="E68" i="25"/>
  <c r="F68" i="25"/>
  <c r="G68" i="25"/>
  <c r="H68" i="25"/>
  <c r="I68" i="25"/>
  <c r="J68" i="25"/>
  <c r="K68" i="25"/>
  <c r="L68" i="25"/>
  <c r="M68" i="25"/>
  <c r="N68" i="25"/>
  <c r="O68" i="25"/>
  <c r="P68" i="25"/>
  <c r="Q68" i="25"/>
  <c r="R68" i="25"/>
  <c r="S68" i="25"/>
  <c r="T68" i="25"/>
  <c r="U68" i="25"/>
  <c r="V68" i="25"/>
  <c r="W68" i="25"/>
  <c r="X68" i="25"/>
  <c r="Y68" i="25"/>
  <c r="Z68" i="25"/>
  <c r="AA68" i="25"/>
  <c r="AB68" i="25"/>
  <c r="E69" i="25"/>
  <c r="F69" i="25"/>
  <c r="G69" i="25"/>
  <c r="H69" i="25"/>
  <c r="I69" i="25"/>
  <c r="J69" i="25"/>
  <c r="K69" i="25"/>
  <c r="L69" i="25"/>
  <c r="M69" i="25"/>
  <c r="N69" i="25"/>
  <c r="O69" i="25"/>
  <c r="P69" i="25"/>
  <c r="Q69" i="25"/>
  <c r="R69" i="25"/>
  <c r="S69" i="25"/>
  <c r="T69" i="25"/>
  <c r="U69" i="25"/>
  <c r="V69" i="25"/>
  <c r="W69" i="25"/>
  <c r="X69" i="25"/>
  <c r="Y69" i="25"/>
  <c r="Z69" i="25"/>
  <c r="AA69" i="25"/>
  <c r="AB69" i="25"/>
  <c r="E70" i="25"/>
  <c r="F70" i="25"/>
  <c r="G70" i="25"/>
  <c r="H70" i="25"/>
  <c r="I70" i="25"/>
  <c r="J70" i="25"/>
  <c r="K70" i="25"/>
  <c r="L70" i="25"/>
  <c r="M70" i="25"/>
  <c r="N70" i="25"/>
  <c r="O70" i="25"/>
  <c r="P70" i="25"/>
  <c r="Q70" i="25"/>
  <c r="R70" i="25"/>
  <c r="S70" i="25"/>
  <c r="T70" i="25"/>
  <c r="U70" i="25"/>
  <c r="V70" i="25"/>
  <c r="W70" i="25"/>
  <c r="X70" i="25"/>
  <c r="Y70" i="25"/>
  <c r="Z70" i="25"/>
  <c r="AA70" i="25"/>
  <c r="AB70" i="25"/>
  <c r="E71" i="25"/>
  <c r="F71" i="25"/>
  <c r="G71" i="25"/>
  <c r="H71" i="25"/>
  <c r="I71" i="25"/>
  <c r="J71" i="25"/>
  <c r="K71" i="25"/>
  <c r="L71" i="25"/>
  <c r="M71" i="25"/>
  <c r="N71" i="25"/>
  <c r="O71" i="25"/>
  <c r="P71" i="25"/>
  <c r="Q71" i="25"/>
  <c r="R71" i="25"/>
  <c r="S71" i="25"/>
  <c r="T71" i="25"/>
  <c r="U71" i="25"/>
  <c r="V71" i="25"/>
  <c r="W71" i="25"/>
  <c r="X71" i="25"/>
  <c r="Y71" i="25"/>
  <c r="Z71" i="25"/>
  <c r="AA71" i="25"/>
  <c r="AB71" i="25"/>
  <c r="E72" i="25"/>
  <c r="F72" i="25"/>
  <c r="G72" i="25"/>
  <c r="H72" i="25"/>
  <c r="I72" i="25"/>
  <c r="J72" i="25"/>
  <c r="K72" i="25"/>
  <c r="L72" i="25"/>
  <c r="M72" i="25"/>
  <c r="N72" i="25"/>
  <c r="O72" i="25"/>
  <c r="P72" i="25"/>
  <c r="Q72" i="25"/>
  <c r="R72" i="25"/>
  <c r="S72" i="25"/>
  <c r="T72" i="25"/>
  <c r="U72" i="25"/>
  <c r="V72" i="25"/>
  <c r="W72" i="25"/>
  <c r="X72" i="25"/>
  <c r="Y72" i="25"/>
  <c r="Z72" i="25"/>
  <c r="AA72" i="25"/>
  <c r="AB72" i="25"/>
  <c r="E73" i="25"/>
  <c r="F73" i="25"/>
  <c r="G73" i="25"/>
  <c r="H73" i="25"/>
  <c r="I73" i="25"/>
  <c r="J73" i="25"/>
  <c r="K73" i="25"/>
  <c r="L73" i="25"/>
  <c r="M73" i="25"/>
  <c r="N73" i="25"/>
  <c r="O73" i="25"/>
  <c r="P73" i="25"/>
  <c r="Q73" i="25"/>
  <c r="R73" i="25"/>
  <c r="S73" i="25"/>
  <c r="T73" i="25"/>
  <c r="U73" i="25"/>
  <c r="V73" i="25"/>
  <c r="W73" i="25"/>
  <c r="X73" i="25"/>
  <c r="Y73" i="25"/>
  <c r="Z73" i="25"/>
  <c r="AA73" i="25"/>
  <c r="AB73" i="25"/>
  <c r="E74" i="25"/>
  <c r="F74" i="25"/>
  <c r="G74" i="25"/>
  <c r="H74" i="25"/>
  <c r="I74" i="25"/>
  <c r="J74" i="25"/>
  <c r="K74" i="25"/>
  <c r="L74" i="25"/>
  <c r="M74" i="25"/>
  <c r="N74" i="25"/>
  <c r="O74" i="25"/>
  <c r="P74" i="25"/>
  <c r="Q74" i="25"/>
  <c r="R74" i="25"/>
  <c r="S74" i="25"/>
  <c r="T74" i="25"/>
  <c r="U74" i="25"/>
  <c r="V74" i="25"/>
  <c r="W74" i="25"/>
  <c r="X74" i="25"/>
  <c r="Y74" i="25"/>
  <c r="Z74" i="25"/>
  <c r="AA74" i="25"/>
  <c r="AB74" i="25"/>
  <c r="E75" i="25"/>
  <c r="F75" i="25"/>
  <c r="G75" i="25"/>
  <c r="H75" i="25"/>
  <c r="I75" i="25"/>
  <c r="J75" i="25"/>
  <c r="K75" i="25"/>
  <c r="L75" i="25"/>
  <c r="M75" i="25"/>
  <c r="N75" i="25"/>
  <c r="O75" i="25"/>
  <c r="P75" i="25"/>
  <c r="Q75" i="25"/>
  <c r="R75" i="25"/>
  <c r="S75" i="25"/>
  <c r="T75" i="25"/>
  <c r="U75" i="25"/>
  <c r="V75" i="25"/>
  <c r="W75" i="25"/>
  <c r="X75" i="25"/>
  <c r="Y75" i="25"/>
  <c r="Z75" i="25"/>
  <c r="AA75" i="25"/>
  <c r="AB75" i="25"/>
  <c r="E76" i="25"/>
  <c r="F76" i="25"/>
  <c r="G76" i="25"/>
  <c r="H76" i="25"/>
  <c r="I76" i="25"/>
  <c r="J76" i="25"/>
  <c r="K76" i="25"/>
  <c r="L76" i="25"/>
  <c r="M76" i="25"/>
  <c r="N76" i="25"/>
  <c r="O76" i="25"/>
  <c r="P76" i="25"/>
  <c r="Q76" i="25"/>
  <c r="R76" i="25"/>
  <c r="S76" i="25"/>
  <c r="T76" i="25"/>
  <c r="U76" i="25"/>
  <c r="V76" i="25"/>
  <c r="W76" i="25"/>
  <c r="X76" i="25"/>
  <c r="Y76" i="25"/>
  <c r="Z76" i="25"/>
  <c r="AA76" i="25"/>
  <c r="AB76" i="25"/>
  <c r="E77" i="25"/>
  <c r="F77" i="25"/>
  <c r="G77" i="25"/>
  <c r="H77" i="25"/>
  <c r="I77" i="25"/>
  <c r="J77" i="25"/>
  <c r="K77" i="25"/>
  <c r="L77" i="25"/>
  <c r="M77" i="25"/>
  <c r="N77" i="25"/>
  <c r="O77" i="25"/>
  <c r="P77" i="25"/>
  <c r="Q77" i="25"/>
  <c r="R77" i="25"/>
  <c r="S77" i="25"/>
  <c r="T77" i="25"/>
  <c r="U77" i="25"/>
  <c r="V77" i="25"/>
  <c r="W77" i="25"/>
  <c r="X77" i="25"/>
  <c r="Y77" i="25"/>
  <c r="Z77" i="25"/>
  <c r="AA77" i="25"/>
  <c r="AB77" i="25"/>
  <c r="E78" i="25"/>
  <c r="F78" i="25"/>
  <c r="G78" i="25"/>
  <c r="H78" i="25"/>
  <c r="I78" i="25"/>
  <c r="J78" i="25"/>
  <c r="K78" i="25"/>
  <c r="L78" i="25"/>
  <c r="M78" i="25"/>
  <c r="N78" i="25"/>
  <c r="O78" i="25"/>
  <c r="P78" i="25"/>
  <c r="Q78" i="25"/>
  <c r="R78" i="25"/>
  <c r="S78" i="25"/>
  <c r="T78" i="25"/>
  <c r="U78" i="25"/>
  <c r="V78" i="25"/>
  <c r="W78" i="25"/>
  <c r="X78" i="25"/>
  <c r="Y78" i="25"/>
  <c r="Z78" i="25"/>
  <c r="AA78" i="25"/>
  <c r="AB78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R79" i="25"/>
  <c r="S79" i="25"/>
  <c r="T79" i="25"/>
  <c r="U79" i="25"/>
  <c r="V79" i="25"/>
  <c r="W79" i="25"/>
  <c r="X79" i="25"/>
  <c r="Y79" i="25"/>
  <c r="Z79" i="25"/>
  <c r="AA79" i="25"/>
  <c r="AB79" i="25"/>
  <c r="E80" i="25"/>
  <c r="F80" i="25"/>
  <c r="G80" i="25"/>
  <c r="H80" i="25"/>
  <c r="I80" i="25"/>
  <c r="J80" i="25"/>
  <c r="K80" i="25"/>
  <c r="L80" i="25"/>
  <c r="M80" i="25"/>
  <c r="N80" i="25"/>
  <c r="O80" i="25"/>
  <c r="P80" i="25"/>
  <c r="Q80" i="25"/>
  <c r="R80" i="25"/>
  <c r="S80" i="25"/>
  <c r="T80" i="25"/>
  <c r="U80" i="25"/>
  <c r="V80" i="25"/>
  <c r="W80" i="25"/>
  <c r="X80" i="25"/>
  <c r="Y80" i="25"/>
  <c r="Z80" i="25"/>
  <c r="AA80" i="25"/>
  <c r="AB80" i="25"/>
  <c r="E81" i="25"/>
  <c r="F81" i="25"/>
  <c r="G81" i="25"/>
  <c r="H81" i="25"/>
  <c r="I81" i="25"/>
  <c r="J81" i="25"/>
  <c r="K81" i="25"/>
  <c r="L81" i="25"/>
  <c r="M81" i="25"/>
  <c r="N81" i="25"/>
  <c r="O81" i="25"/>
  <c r="P81" i="25"/>
  <c r="Q81" i="25"/>
  <c r="R81" i="25"/>
  <c r="S81" i="25"/>
  <c r="T81" i="25"/>
  <c r="U81" i="25"/>
  <c r="V81" i="25"/>
  <c r="W81" i="25"/>
  <c r="X81" i="25"/>
  <c r="Y81" i="25"/>
  <c r="Z81" i="25"/>
  <c r="AA81" i="25"/>
  <c r="AB81" i="25"/>
  <c r="E82" i="25"/>
  <c r="F82" i="25"/>
  <c r="G82" i="25"/>
  <c r="H82" i="25"/>
  <c r="I82" i="25"/>
  <c r="J82" i="25"/>
  <c r="K82" i="25"/>
  <c r="L82" i="25"/>
  <c r="M82" i="25"/>
  <c r="N82" i="25"/>
  <c r="O82" i="25"/>
  <c r="P82" i="25"/>
  <c r="Q82" i="25"/>
  <c r="R82" i="25"/>
  <c r="S82" i="25"/>
  <c r="T82" i="25"/>
  <c r="U82" i="25"/>
  <c r="V82" i="25"/>
  <c r="W82" i="25"/>
  <c r="X82" i="25"/>
  <c r="Y82" i="25"/>
  <c r="Z82" i="25"/>
  <c r="AA82" i="25"/>
  <c r="AB82" i="25"/>
  <c r="E83" i="25"/>
  <c r="F83" i="25"/>
  <c r="G83" i="25"/>
  <c r="H83" i="25"/>
  <c r="I83" i="25"/>
  <c r="J83" i="25"/>
  <c r="K83" i="25"/>
  <c r="L83" i="25"/>
  <c r="M83" i="25"/>
  <c r="N83" i="25"/>
  <c r="O83" i="25"/>
  <c r="P83" i="25"/>
  <c r="Q83" i="25"/>
  <c r="R83" i="25"/>
  <c r="S83" i="25"/>
  <c r="T83" i="25"/>
  <c r="U83" i="25"/>
  <c r="V83" i="25"/>
  <c r="W83" i="25"/>
  <c r="X83" i="25"/>
  <c r="Y83" i="25"/>
  <c r="Z83" i="25"/>
  <c r="AA83" i="25"/>
  <c r="AB83" i="25"/>
  <c r="E84" i="25"/>
  <c r="F84" i="25"/>
  <c r="G84" i="25"/>
  <c r="H84" i="25"/>
  <c r="I84" i="25"/>
  <c r="J84" i="25"/>
  <c r="K84" i="25"/>
  <c r="L84" i="25"/>
  <c r="M84" i="25"/>
  <c r="N84" i="25"/>
  <c r="O84" i="25"/>
  <c r="P84" i="25"/>
  <c r="Q84" i="25"/>
  <c r="R84" i="25"/>
  <c r="S84" i="25"/>
  <c r="T84" i="25"/>
  <c r="U84" i="25"/>
  <c r="V84" i="25"/>
  <c r="W84" i="25"/>
  <c r="X84" i="25"/>
  <c r="Y84" i="25"/>
  <c r="Z84" i="25"/>
  <c r="AA84" i="25"/>
  <c r="AB84" i="25"/>
  <c r="E85" i="25"/>
  <c r="F85" i="25"/>
  <c r="G85" i="25"/>
  <c r="H85" i="25"/>
  <c r="I85" i="25"/>
  <c r="J85" i="25"/>
  <c r="K85" i="25"/>
  <c r="L85" i="25"/>
  <c r="M85" i="25"/>
  <c r="N85" i="25"/>
  <c r="O85" i="25"/>
  <c r="P85" i="25"/>
  <c r="Q85" i="25"/>
  <c r="R85" i="25"/>
  <c r="S85" i="25"/>
  <c r="T85" i="25"/>
  <c r="U85" i="25"/>
  <c r="V85" i="25"/>
  <c r="W85" i="25"/>
  <c r="X85" i="25"/>
  <c r="Y85" i="25"/>
  <c r="Z85" i="25"/>
  <c r="AA85" i="25"/>
  <c r="AB85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R86" i="25"/>
  <c r="S86" i="25"/>
  <c r="T86" i="25"/>
  <c r="U86" i="25"/>
  <c r="V86" i="25"/>
  <c r="W86" i="25"/>
  <c r="X86" i="25"/>
  <c r="Y86" i="25"/>
  <c r="Z86" i="25"/>
  <c r="AA86" i="25"/>
  <c r="AB86" i="25"/>
  <c r="E87" i="25"/>
  <c r="F87" i="25"/>
  <c r="G87" i="25"/>
  <c r="H87" i="25"/>
  <c r="I87" i="25"/>
  <c r="J87" i="25"/>
  <c r="K87" i="25"/>
  <c r="L87" i="25"/>
  <c r="M87" i="25"/>
  <c r="N87" i="25"/>
  <c r="O87" i="25"/>
  <c r="P87" i="25"/>
  <c r="Q87" i="25"/>
  <c r="R87" i="25"/>
  <c r="S87" i="25"/>
  <c r="T87" i="25"/>
  <c r="U87" i="25"/>
  <c r="V87" i="25"/>
  <c r="W87" i="25"/>
  <c r="X87" i="25"/>
  <c r="Y87" i="25"/>
  <c r="Z87" i="25"/>
  <c r="AA87" i="25"/>
  <c r="AB87" i="25"/>
  <c r="E88" i="25"/>
  <c r="F88" i="25"/>
  <c r="G88" i="25"/>
  <c r="H88" i="25"/>
  <c r="I88" i="25"/>
  <c r="J88" i="25"/>
  <c r="K88" i="25"/>
  <c r="L88" i="25"/>
  <c r="M88" i="25"/>
  <c r="N88" i="25"/>
  <c r="O88" i="25"/>
  <c r="P88" i="25"/>
  <c r="Q88" i="25"/>
  <c r="R88" i="25"/>
  <c r="S88" i="25"/>
  <c r="T88" i="25"/>
  <c r="U88" i="25"/>
  <c r="V88" i="25"/>
  <c r="W88" i="25"/>
  <c r="X88" i="25"/>
  <c r="Y88" i="25"/>
  <c r="Z88" i="25"/>
  <c r="AA88" i="25"/>
  <c r="AB88" i="25"/>
  <c r="E89" i="25"/>
  <c r="F89" i="25"/>
  <c r="G89" i="25"/>
  <c r="H89" i="25"/>
  <c r="I89" i="25"/>
  <c r="J89" i="25"/>
  <c r="K89" i="25"/>
  <c r="L89" i="25"/>
  <c r="M89" i="25"/>
  <c r="N89" i="25"/>
  <c r="O89" i="25"/>
  <c r="P89" i="25"/>
  <c r="Q89" i="25"/>
  <c r="R89" i="25"/>
  <c r="S89" i="25"/>
  <c r="T89" i="25"/>
  <c r="U89" i="25"/>
  <c r="V89" i="25"/>
  <c r="W89" i="25"/>
  <c r="X89" i="25"/>
  <c r="Y89" i="25"/>
  <c r="Z89" i="25"/>
  <c r="AA89" i="25"/>
  <c r="AB89" i="25"/>
  <c r="E90" i="25"/>
  <c r="F90" i="25"/>
  <c r="G90" i="25"/>
  <c r="H90" i="25"/>
  <c r="I90" i="25"/>
  <c r="J90" i="25"/>
  <c r="K90" i="25"/>
  <c r="L90" i="25"/>
  <c r="M90" i="25"/>
  <c r="N90" i="25"/>
  <c r="O90" i="25"/>
  <c r="P90" i="25"/>
  <c r="Q90" i="25"/>
  <c r="R90" i="25"/>
  <c r="S90" i="25"/>
  <c r="T90" i="25"/>
  <c r="U90" i="25"/>
  <c r="V90" i="25"/>
  <c r="W90" i="25"/>
  <c r="X90" i="25"/>
  <c r="Y90" i="25"/>
  <c r="Z90" i="25"/>
  <c r="AA90" i="25"/>
  <c r="AB90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R91" i="25"/>
  <c r="S91" i="25"/>
  <c r="T91" i="25"/>
  <c r="U91" i="25"/>
  <c r="V91" i="25"/>
  <c r="W91" i="25"/>
  <c r="X91" i="25"/>
  <c r="Y91" i="25"/>
  <c r="Z91" i="25"/>
  <c r="AA91" i="25"/>
  <c r="AB91" i="25"/>
  <c r="E92" i="25"/>
  <c r="F92" i="25"/>
  <c r="G92" i="25"/>
  <c r="H92" i="25"/>
  <c r="I92" i="25"/>
  <c r="J92" i="25"/>
  <c r="K92" i="25"/>
  <c r="L92" i="25"/>
  <c r="M92" i="25"/>
  <c r="N92" i="25"/>
  <c r="O92" i="25"/>
  <c r="P92" i="25"/>
  <c r="Q92" i="25"/>
  <c r="R92" i="25"/>
  <c r="S92" i="25"/>
  <c r="T92" i="25"/>
  <c r="U92" i="25"/>
  <c r="V92" i="25"/>
  <c r="W92" i="25"/>
  <c r="X92" i="25"/>
  <c r="Y92" i="25"/>
  <c r="Z92" i="25"/>
  <c r="AA92" i="25"/>
  <c r="AB92" i="25"/>
  <c r="E93" i="25"/>
  <c r="F93" i="25"/>
  <c r="G93" i="25"/>
  <c r="H93" i="25"/>
  <c r="I93" i="25"/>
  <c r="J93" i="25"/>
  <c r="K93" i="25"/>
  <c r="L93" i="25"/>
  <c r="M93" i="25"/>
  <c r="N93" i="25"/>
  <c r="O93" i="25"/>
  <c r="P93" i="25"/>
  <c r="Q93" i="25"/>
  <c r="R93" i="25"/>
  <c r="S93" i="25"/>
  <c r="T93" i="25"/>
  <c r="U93" i="25"/>
  <c r="V93" i="25"/>
  <c r="W93" i="25"/>
  <c r="X93" i="25"/>
  <c r="Y93" i="25"/>
  <c r="Z93" i="25"/>
  <c r="AA93" i="25"/>
  <c r="AB93" i="25"/>
  <c r="E94" i="25"/>
  <c r="F94" i="25"/>
  <c r="G94" i="25"/>
  <c r="H94" i="25"/>
  <c r="I94" i="25"/>
  <c r="J94" i="25"/>
  <c r="K94" i="25"/>
  <c r="L94" i="25"/>
  <c r="M94" i="25"/>
  <c r="N94" i="25"/>
  <c r="O94" i="25"/>
  <c r="P94" i="25"/>
  <c r="Q94" i="25"/>
  <c r="R94" i="25"/>
  <c r="S94" i="25"/>
  <c r="T94" i="25"/>
  <c r="U94" i="25"/>
  <c r="V94" i="25"/>
  <c r="W94" i="25"/>
  <c r="X94" i="25"/>
  <c r="Y94" i="25"/>
  <c r="Z94" i="25"/>
  <c r="AA94" i="25"/>
  <c r="AB94" i="25"/>
  <c r="E95" i="25"/>
  <c r="F95" i="25"/>
  <c r="G95" i="25"/>
  <c r="H95" i="25"/>
  <c r="I95" i="25"/>
  <c r="J95" i="25"/>
  <c r="K95" i="25"/>
  <c r="L95" i="25"/>
  <c r="M95" i="25"/>
  <c r="N95" i="25"/>
  <c r="O95" i="25"/>
  <c r="P95" i="25"/>
  <c r="Q95" i="25"/>
  <c r="R95" i="25"/>
  <c r="S95" i="25"/>
  <c r="T95" i="25"/>
  <c r="U95" i="25"/>
  <c r="V95" i="25"/>
  <c r="W95" i="25"/>
  <c r="X95" i="25"/>
  <c r="Y95" i="25"/>
  <c r="Z95" i="25"/>
  <c r="AA95" i="25"/>
  <c r="AB95" i="25"/>
  <c r="E96" i="25"/>
  <c r="F96" i="25"/>
  <c r="G96" i="25"/>
  <c r="H96" i="25"/>
  <c r="I96" i="25"/>
  <c r="J96" i="25"/>
  <c r="K96" i="25"/>
  <c r="L96" i="25"/>
  <c r="M96" i="25"/>
  <c r="N96" i="25"/>
  <c r="O96" i="25"/>
  <c r="P96" i="25"/>
  <c r="Q96" i="25"/>
  <c r="R96" i="25"/>
  <c r="S96" i="25"/>
  <c r="T96" i="25"/>
  <c r="U96" i="25"/>
  <c r="V96" i="25"/>
  <c r="W96" i="25"/>
  <c r="X96" i="25"/>
  <c r="Y96" i="25"/>
  <c r="Z96" i="25"/>
  <c r="AA96" i="25"/>
  <c r="AB96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R97" i="25"/>
  <c r="S97" i="25"/>
  <c r="T97" i="25"/>
  <c r="U97" i="25"/>
  <c r="V97" i="25"/>
  <c r="W97" i="25"/>
  <c r="X97" i="25"/>
  <c r="Y97" i="25"/>
  <c r="Z97" i="25"/>
  <c r="AA97" i="25"/>
  <c r="AB97" i="25"/>
  <c r="E98" i="25"/>
  <c r="F98" i="25"/>
  <c r="G98" i="25"/>
  <c r="H98" i="25"/>
  <c r="I98" i="25"/>
  <c r="J98" i="25"/>
  <c r="K98" i="25"/>
  <c r="L98" i="25"/>
  <c r="M98" i="25"/>
  <c r="N98" i="25"/>
  <c r="O98" i="25"/>
  <c r="P98" i="25"/>
  <c r="Q98" i="25"/>
  <c r="R98" i="25"/>
  <c r="S98" i="25"/>
  <c r="T98" i="25"/>
  <c r="U98" i="25"/>
  <c r="V98" i="25"/>
  <c r="W98" i="25"/>
  <c r="X98" i="25"/>
  <c r="Y98" i="25"/>
  <c r="Z98" i="25"/>
  <c r="AA98" i="25"/>
  <c r="AB98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R99" i="25"/>
  <c r="S99" i="25"/>
  <c r="T99" i="25"/>
  <c r="U99" i="25"/>
  <c r="V99" i="25"/>
  <c r="W99" i="25"/>
  <c r="X99" i="25"/>
  <c r="Y99" i="25"/>
  <c r="Z99" i="25"/>
  <c r="AA99" i="25"/>
  <c r="AB99" i="25"/>
  <c r="E100" i="25"/>
  <c r="F100" i="25"/>
  <c r="G100" i="25"/>
  <c r="H100" i="25"/>
  <c r="I100" i="25"/>
  <c r="J100" i="25"/>
  <c r="K100" i="25"/>
  <c r="L100" i="25"/>
  <c r="M100" i="25"/>
  <c r="N100" i="25"/>
  <c r="O100" i="25"/>
  <c r="P100" i="25"/>
  <c r="Q100" i="25"/>
  <c r="R100" i="25"/>
  <c r="S100" i="25"/>
  <c r="T100" i="25"/>
  <c r="U100" i="25"/>
  <c r="V100" i="25"/>
  <c r="W100" i="25"/>
  <c r="X100" i="25"/>
  <c r="Y100" i="25"/>
  <c r="Z100" i="25"/>
  <c r="AA100" i="25"/>
  <c r="AB100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R101" i="25"/>
  <c r="S101" i="25"/>
  <c r="T101" i="25"/>
  <c r="U101" i="25"/>
  <c r="V101" i="25"/>
  <c r="W101" i="25"/>
  <c r="X101" i="25"/>
  <c r="Y101" i="25"/>
  <c r="Z101" i="25"/>
  <c r="AA101" i="25"/>
  <c r="AB101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R102" i="25"/>
  <c r="S102" i="25"/>
  <c r="T102" i="25"/>
  <c r="U102" i="25"/>
  <c r="V102" i="25"/>
  <c r="W102" i="25"/>
  <c r="X102" i="25"/>
  <c r="Y102" i="25"/>
  <c r="Z102" i="25"/>
  <c r="AA102" i="25"/>
  <c r="AB102" i="25"/>
  <c r="E103" i="25"/>
  <c r="F103" i="25"/>
  <c r="G103" i="25"/>
  <c r="H103" i="25"/>
  <c r="I103" i="25"/>
  <c r="J103" i="25"/>
  <c r="K103" i="25"/>
  <c r="L103" i="25"/>
  <c r="M103" i="25"/>
  <c r="N103" i="25"/>
  <c r="O103" i="25"/>
  <c r="P103" i="25"/>
  <c r="Q103" i="25"/>
  <c r="R103" i="25"/>
  <c r="S103" i="25"/>
  <c r="T103" i="25"/>
  <c r="U103" i="25"/>
  <c r="V103" i="25"/>
  <c r="W103" i="25"/>
  <c r="X103" i="25"/>
  <c r="Y103" i="25"/>
  <c r="Z103" i="25"/>
  <c r="AA103" i="25"/>
  <c r="AB103" i="25"/>
  <c r="E104" i="25"/>
  <c r="F104" i="25"/>
  <c r="G104" i="25"/>
  <c r="H104" i="25"/>
  <c r="I104" i="25"/>
  <c r="J104" i="25"/>
  <c r="K104" i="25"/>
  <c r="L104" i="25"/>
  <c r="M104" i="25"/>
  <c r="N104" i="25"/>
  <c r="O104" i="25"/>
  <c r="P104" i="25"/>
  <c r="Q104" i="25"/>
  <c r="R104" i="25"/>
  <c r="S104" i="25"/>
  <c r="T104" i="25"/>
  <c r="U104" i="25"/>
  <c r="V104" i="25"/>
  <c r="W104" i="25"/>
  <c r="X104" i="25"/>
  <c r="Y104" i="25"/>
  <c r="Z104" i="25"/>
  <c r="AA104" i="25"/>
  <c r="AB104" i="25"/>
  <c r="E105" i="25"/>
  <c r="F105" i="25"/>
  <c r="G105" i="25"/>
  <c r="H105" i="25"/>
  <c r="I105" i="25"/>
  <c r="J105" i="25"/>
  <c r="K105" i="25"/>
  <c r="L105" i="25"/>
  <c r="M105" i="25"/>
  <c r="N105" i="25"/>
  <c r="O105" i="25"/>
  <c r="P105" i="25"/>
  <c r="Q105" i="25"/>
  <c r="R105" i="25"/>
  <c r="S105" i="25"/>
  <c r="T105" i="25"/>
  <c r="U105" i="25"/>
  <c r="V105" i="25"/>
  <c r="W105" i="25"/>
  <c r="X105" i="25"/>
  <c r="Y105" i="25"/>
  <c r="Z105" i="25"/>
  <c r="AA105" i="25"/>
  <c r="AB105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R106" i="25"/>
  <c r="S106" i="25"/>
  <c r="T106" i="25"/>
  <c r="U106" i="25"/>
  <c r="V106" i="25"/>
  <c r="W106" i="25"/>
  <c r="X106" i="25"/>
  <c r="Y106" i="25"/>
  <c r="Z106" i="25"/>
  <c r="AA106" i="25"/>
  <c r="AB106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R107" i="25"/>
  <c r="S107" i="25"/>
  <c r="T107" i="25"/>
  <c r="U107" i="25"/>
  <c r="V107" i="25"/>
  <c r="W107" i="25"/>
  <c r="X107" i="25"/>
  <c r="Y107" i="25"/>
  <c r="Z107" i="25"/>
  <c r="AA107" i="25"/>
  <c r="AB107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R58" i="25"/>
  <c r="S58" i="25"/>
  <c r="T58" i="25"/>
  <c r="U58" i="25"/>
  <c r="V58" i="25"/>
  <c r="W58" i="25"/>
  <c r="X58" i="25"/>
  <c r="Y58" i="25"/>
  <c r="Z58" i="25"/>
  <c r="AA58" i="25"/>
  <c r="AB58" i="25"/>
  <c r="E58" i="25"/>
  <c r="C112" i="25"/>
  <c r="B112" i="25"/>
  <c r="B61" i="25"/>
  <c r="C61" i="25"/>
  <c r="B62" i="25"/>
  <c r="C62" i="25"/>
  <c r="B63" i="25"/>
  <c r="C63" i="25"/>
  <c r="B64" i="25"/>
  <c r="C64" i="25"/>
  <c r="B65" i="25"/>
  <c r="C65" i="25"/>
  <c r="B66" i="25"/>
  <c r="C66" i="25"/>
  <c r="B67" i="25"/>
  <c r="C67" i="25"/>
  <c r="B68" i="25"/>
  <c r="C68" i="25"/>
  <c r="B69" i="25"/>
  <c r="C69" i="25"/>
  <c r="B70" i="25"/>
  <c r="C70" i="25"/>
  <c r="B71" i="25"/>
  <c r="C71" i="25"/>
  <c r="B72" i="25"/>
  <c r="C72" i="25"/>
  <c r="B73" i="25"/>
  <c r="C73" i="25"/>
  <c r="B74" i="25"/>
  <c r="C74" i="25"/>
  <c r="B75" i="25"/>
  <c r="C75" i="25"/>
  <c r="B76" i="25"/>
  <c r="C76" i="25"/>
  <c r="B77" i="25"/>
  <c r="C77" i="25"/>
  <c r="B78" i="25"/>
  <c r="C78" i="25"/>
  <c r="B79" i="25"/>
  <c r="C79" i="25"/>
  <c r="B80" i="25"/>
  <c r="C80" i="25"/>
  <c r="B81" i="25"/>
  <c r="C81" i="25"/>
  <c r="B82" i="25"/>
  <c r="C82" i="25"/>
  <c r="B83" i="25"/>
  <c r="C83" i="25"/>
  <c r="B84" i="25"/>
  <c r="C84" i="25"/>
  <c r="B85" i="25"/>
  <c r="C85" i="25"/>
  <c r="B86" i="25"/>
  <c r="C86" i="25"/>
  <c r="B87" i="25"/>
  <c r="C87" i="25"/>
  <c r="B88" i="25"/>
  <c r="C88" i="25"/>
  <c r="B89" i="25"/>
  <c r="C89" i="25"/>
  <c r="B90" i="25"/>
  <c r="C90" i="25"/>
  <c r="B91" i="25"/>
  <c r="C91" i="25"/>
  <c r="B92" i="25"/>
  <c r="C92" i="25"/>
  <c r="B93" i="25"/>
  <c r="C93" i="25"/>
  <c r="B94" i="25"/>
  <c r="C94" i="25"/>
  <c r="B95" i="25"/>
  <c r="C95" i="25"/>
  <c r="B96" i="25"/>
  <c r="C96" i="25"/>
  <c r="B97" i="25"/>
  <c r="C97" i="25"/>
  <c r="B98" i="25"/>
  <c r="C98" i="25"/>
  <c r="B99" i="25"/>
  <c r="C99" i="25"/>
  <c r="B100" i="25"/>
  <c r="C100" i="25"/>
  <c r="B101" i="25"/>
  <c r="C101" i="25"/>
  <c r="B102" i="25"/>
  <c r="C102" i="25"/>
  <c r="B103" i="25"/>
  <c r="C103" i="25"/>
  <c r="B104" i="25"/>
  <c r="C104" i="25"/>
  <c r="B105" i="25"/>
  <c r="C105" i="25"/>
  <c r="B106" i="25"/>
  <c r="C106" i="25"/>
  <c r="B107" i="25"/>
  <c r="C107" i="25"/>
  <c r="AH53" i="25"/>
  <c r="AI53" i="25"/>
  <c r="AJ53" i="25"/>
  <c r="AK53" i="25"/>
  <c r="AL53" i="25"/>
  <c r="AM53" i="25"/>
  <c r="AN53" i="25"/>
  <c r="AO53" i="25"/>
  <c r="AP53" i="25"/>
  <c r="AQ53" i="25"/>
  <c r="AR53" i="25"/>
  <c r="AS53" i="25"/>
  <c r="AT53" i="25"/>
  <c r="AU53" i="25"/>
  <c r="AV53" i="25"/>
  <c r="AW53" i="25"/>
  <c r="AX53" i="25"/>
  <c r="AY53" i="25"/>
  <c r="AZ53" i="25"/>
  <c r="BA53" i="25"/>
  <c r="BB53" i="25"/>
  <c r="BC53" i="25"/>
  <c r="BD53" i="25"/>
  <c r="BE53" i="25"/>
  <c r="AH5" i="25"/>
  <c r="AI5" i="25"/>
  <c r="AJ5" i="25"/>
  <c r="AK5" i="25"/>
  <c r="AL5" i="25"/>
  <c r="AM5" i="25"/>
  <c r="AN5" i="25"/>
  <c r="AO5" i="25"/>
  <c r="AP5" i="25"/>
  <c r="AQ5" i="25"/>
  <c r="AR5" i="25"/>
  <c r="AS5" i="25"/>
  <c r="AT5" i="25"/>
  <c r="AU5" i="25"/>
  <c r="AV5" i="25"/>
  <c r="AW5" i="25"/>
  <c r="AX5" i="25"/>
  <c r="AY5" i="25"/>
  <c r="AZ5" i="25"/>
  <c r="BA5" i="25"/>
  <c r="BB5" i="25"/>
  <c r="BC5" i="25"/>
  <c r="BD5" i="25"/>
  <c r="BE5" i="25"/>
  <c r="AH6" i="25"/>
  <c r="AI6" i="25"/>
  <c r="AJ6" i="25"/>
  <c r="AK6" i="25"/>
  <c r="AL6" i="25"/>
  <c r="AM6" i="25"/>
  <c r="AN6" i="25"/>
  <c r="AO6" i="25"/>
  <c r="AP6" i="25"/>
  <c r="AQ6" i="25"/>
  <c r="AR6" i="25"/>
  <c r="AS6" i="25"/>
  <c r="AT6" i="25"/>
  <c r="AU6" i="25"/>
  <c r="AV6" i="25"/>
  <c r="AW6" i="25"/>
  <c r="AX6" i="25"/>
  <c r="AY6" i="25"/>
  <c r="AZ6" i="25"/>
  <c r="BA6" i="25"/>
  <c r="BB6" i="25"/>
  <c r="BC6" i="25"/>
  <c r="BD6" i="25"/>
  <c r="BE6" i="25"/>
  <c r="AH7" i="25"/>
  <c r="AI7" i="25"/>
  <c r="AJ7" i="25"/>
  <c r="AK7" i="25"/>
  <c r="AL7" i="25"/>
  <c r="AM7" i="25"/>
  <c r="AN7" i="25"/>
  <c r="AO7" i="25"/>
  <c r="AP7" i="25"/>
  <c r="AQ7" i="25"/>
  <c r="AR7" i="25"/>
  <c r="AS7" i="25"/>
  <c r="AT7" i="25"/>
  <c r="AU7" i="25"/>
  <c r="AV7" i="25"/>
  <c r="AW7" i="25"/>
  <c r="AX7" i="25"/>
  <c r="AY7" i="25"/>
  <c r="AZ7" i="25"/>
  <c r="BA7" i="25"/>
  <c r="BB7" i="25"/>
  <c r="BC7" i="25"/>
  <c r="BD7" i="25"/>
  <c r="BE7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AU8" i="25"/>
  <c r="AV8" i="25"/>
  <c r="AW8" i="25"/>
  <c r="AX8" i="25"/>
  <c r="AY8" i="25"/>
  <c r="AZ8" i="25"/>
  <c r="BA8" i="25"/>
  <c r="BB8" i="25"/>
  <c r="BC8" i="25"/>
  <c r="BD8" i="25"/>
  <c r="BE8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AU9" i="25"/>
  <c r="AV9" i="25"/>
  <c r="AW9" i="25"/>
  <c r="AX9" i="25"/>
  <c r="AY9" i="25"/>
  <c r="AZ9" i="25"/>
  <c r="BA9" i="25"/>
  <c r="BB9" i="25"/>
  <c r="BC9" i="25"/>
  <c r="BD9" i="25"/>
  <c r="BE9" i="25"/>
  <c r="AH10" i="25"/>
  <c r="AI10" i="25"/>
  <c r="AJ10" i="25"/>
  <c r="AK10" i="25"/>
  <c r="AL10" i="25"/>
  <c r="AM10" i="25"/>
  <c r="AN10" i="25"/>
  <c r="AO10" i="25"/>
  <c r="AP10" i="25"/>
  <c r="AQ10" i="25"/>
  <c r="AR10" i="25"/>
  <c r="AS10" i="25"/>
  <c r="AT10" i="25"/>
  <c r="AU10" i="25"/>
  <c r="AV10" i="25"/>
  <c r="AW10" i="25"/>
  <c r="AX10" i="25"/>
  <c r="AY10" i="25"/>
  <c r="AZ10" i="25"/>
  <c r="BA10" i="25"/>
  <c r="BB10" i="25"/>
  <c r="BC10" i="25"/>
  <c r="BD10" i="25"/>
  <c r="BE10" i="25"/>
  <c r="AH11" i="25"/>
  <c r="AI11" i="25"/>
  <c r="AJ11" i="25"/>
  <c r="AK11" i="25"/>
  <c r="AL11" i="25"/>
  <c r="AM11" i="25"/>
  <c r="AN11" i="25"/>
  <c r="AO11" i="25"/>
  <c r="AP11" i="25"/>
  <c r="AQ11" i="25"/>
  <c r="AR11" i="25"/>
  <c r="AS11" i="25"/>
  <c r="AT11" i="25"/>
  <c r="AU11" i="25"/>
  <c r="AV11" i="25"/>
  <c r="AW11" i="25"/>
  <c r="AX11" i="25"/>
  <c r="AY11" i="25"/>
  <c r="AZ11" i="25"/>
  <c r="BA11" i="25"/>
  <c r="BB11" i="25"/>
  <c r="BC11" i="25"/>
  <c r="BD11" i="25"/>
  <c r="BE11" i="25"/>
  <c r="AH12" i="25"/>
  <c r="AI12" i="25"/>
  <c r="AJ12" i="25"/>
  <c r="AK12" i="25"/>
  <c r="AL12" i="25"/>
  <c r="AM12" i="25"/>
  <c r="AN12" i="25"/>
  <c r="AO12" i="25"/>
  <c r="AP12" i="25"/>
  <c r="AQ12" i="25"/>
  <c r="AR12" i="25"/>
  <c r="AS12" i="25"/>
  <c r="AT12" i="25"/>
  <c r="AU12" i="25"/>
  <c r="AV12" i="25"/>
  <c r="AW12" i="25"/>
  <c r="AX12" i="25"/>
  <c r="AY12" i="25"/>
  <c r="AZ12" i="25"/>
  <c r="BA12" i="25"/>
  <c r="BB12" i="25"/>
  <c r="BC12" i="25"/>
  <c r="BD12" i="25"/>
  <c r="BE12" i="25"/>
  <c r="AH13" i="25"/>
  <c r="AI13" i="25"/>
  <c r="AJ13" i="25"/>
  <c r="AK13" i="25"/>
  <c r="AL13" i="25"/>
  <c r="AM13" i="25"/>
  <c r="AN13" i="25"/>
  <c r="AO13" i="25"/>
  <c r="AP13" i="25"/>
  <c r="AQ13" i="25"/>
  <c r="AR13" i="25"/>
  <c r="AS13" i="25"/>
  <c r="AT13" i="25"/>
  <c r="AU13" i="25"/>
  <c r="AV13" i="25"/>
  <c r="AW13" i="25"/>
  <c r="AX13" i="25"/>
  <c r="AY13" i="25"/>
  <c r="AZ13" i="25"/>
  <c r="BA13" i="25"/>
  <c r="BB13" i="25"/>
  <c r="BC13" i="25"/>
  <c r="BD13" i="25"/>
  <c r="BE13" i="25"/>
  <c r="AH14" i="25"/>
  <c r="AI14" i="25"/>
  <c r="AJ14" i="25"/>
  <c r="AK14" i="25"/>
  <c r="AL14" i="25"/>
  <c r="AM14" i="25"/>
  <c r="AN14" i="25"/>
  <c r="AO14" i="25"/>
  <c r="AP14" i="25"/>
  <c r="AQ14" i="25"/>
  <c r="AR14" i="25"/>
  <c r="AS14" i="25"/>
  <c r="AT14" i="25"/>
  <c r="AU14" i="25"/>
  <c r="AV14" i="25"/>
  <c r="AW14" i="25"/>
  <c r="AX14" i="25"/>
  <c r="AY14" i="25"/>
  <c r="AZ14" i="25"/>
  <c r="BA14" i="25"/>
  <c r="BB14" i="25"/>
  <c r="BC14" i="25"/>
  <c r="BD14" i="25"/>
  <c r="BE14" i="25"/>
  <c r="AH15" i="25"/>
  <c r="AI15" i="25"/>
  <c r="AJ15" i="25"/>
  <c r="AK15" i="25"/>
  <c r="AL15" i="25"/>
  <c r="AM15" i="25"/>
  <c r="AN15" i="25"/>
  <c r="AO15" i="25"/>
  <c r="AP15" i="25"/>
  <c r="AQ15" i="25"/>
  <c r="AR15" i="25"/>
  <c r="AS15" i="25"/>
  <c r="AT15" i="25"/>
  <c r="AU15" i="25"/>
  <c r="AV15" i="25"/>
  <c r="AW15" i="25"/>
  <c r="AX15" i="25"/>
  <c r="AY15" i="25"/>
  <c r="AZ15" i="25"/>
  <c r="BA15" i="25"/>
  <c r="BB15" i="25"/>
  <c r="BC15" i="25"/>
  <c r="BD15" i="25"/>
  <c r="BE15" i="25"/>
  <c r="AH16" i="25"/>
  <c r="AI16" i="25"/>
  <c r="AJ16" i="25"/>
  <c r="AK16" i="25"/>
  <c r="AL16" i="25"/>
  <c r="AM16" i="25"/>
  <c r="AN16" i="25"/>
  <c r="AO16" i="25"/>
  <c r="AP16" i="25"/>
  <c r="AQ16" i="25"/>
  <c r="AR16" i="25"/>
  <c r="AS16" i="25"/>
  <c r="AT16" i="25"/>
  <c r="AU16" i="25"/>
  <c r="AV16" i="25"/>
  <c r="AW16" i="25"/>
  <c r="AX16" i="25"/>
  <c r="AY16" i="25"/>
  <c r="AZ16" i="25"/>
  <c r="BA16" i="25"/>
  <c r="BB16" i="25"/>
  <c r="BC16" i="25"/>
  <c r="BD16" i="25"/>
  <c r="BE16" i="25"/>
  <c r="AH17" i="25"/>
  <c r="AI17" i="25"/>
  <c r="AJ17" i="25"/>
  <c r="AK17" i="25"/>
  <c r="AL17" i="25"/>
  <c r="AM17" i="25"/>
  <c r="AN17" i="25"/>
  <c r="AO17" i="25"/>
  <c r="AP17" i="25"/>
  <c r="AQ17" i="25"/>
  <c r="AR17" i="25"/>
  <c r="AS17" i="25"/>
  <c r="AT17" i="25"/>
  <c r="AU17" i="25"/>
  <c r="AV17" i="25"/>
  <c r="AW17" i="25"/>
  <c r="AX17" i="25"/>
  <c r="AY17" i="25"/>
  <c r="AZ17" i="25"/>
  <c r="BA17" i="25"/>
  <c r="BB17" i="25"/>
  <c r="BC17" i="25"/>
  <c r="BD17" i="25"/>
  <c r="BE17" i="25"/>
  <c r="AH18" i="25"/>
  <c r="AI18" i="25"/>
  <c r="AJ18" i="25"/>
  <c r="AK18" i="25"/>
  <c r="AL18" i="25"/>
  <c r="AM18" i="25"/>
  <c r="AN18" i="25"/>
  <c r="AO18" i="25"/>
  <c r="AP18" i="25"/>
  <c r="AQ18" i="25"/>
  <c r="AR18" i="25"/>
  <c r="AS18" i="25"/>
  <c r="AT18" i="25"/>
  <c r="AU18" i="25"/>
  <c r="AV18" i="25"/>
  <c r="AW18" i="25"/>
  <c r="AX18" i="25"/>
  <c r="AY18" i="25"/>
  <c r="AZ18" i="25"/>
  <c r="BA18" i="25"/>
  <c r="BB18" i="25"/>
  <c r="BC18" i="25"/>
  <c r="BD18" i="25"/>
  <c r="BE18" i="25"/>
  <c r="AH19" i="25"/>
  <c r="AI19" i="25"/>
  <c r="AJ19" i="25"/>
  <c r="AK19" i="25"/>
  <c r="AL19" i="25"/>
  <c r="AM19" i="25"/>
  <c r="AN19" i="25"/>
  <c r="AO19" i="25"/>
  <c r="AP19" i="25"/>
  <c r="AQ19" i="25"/>
  <c r="AR19" i="25"/>
  <c r="AS19" i="25"/>
  <c r="AT19" i="25"/>
  <c r="AU19" i="25"/>
  <c r="AV19" i="25"/>
  <c r="AW19" i="25"/>
  <c r="AX19" i="25"/>
  <c r="AY19" i="25"/>
  <c r="AZ19" i="25"/>
  <c r="BA19" i="25"/>
  <c r="BB19" i="25"/>
  <c r="BC19" i="25"/>
  <c r="BD19" i="25"/>
  <c r="BE19" i="25"/>
  <c r="AH20" i="25"/>
  <c r="AI20" i="25"/>
  <c r="AJ20" i="25"/>
  <c r="AK20" i="25"/>
  <c r="AL20" i="25"/>
  <c r="AM20" i="25"/>
  <c r="AN20" i="25"/>
  <c r="AO20" i="25"/>
  <c r="AP20" i="25"/>
  <c r="AQ20" i="25"/>
  <c r="AR20" i="25"/>
  <c r="AS20" i="25"/>
  <c r="AT20" i="25"/>
  <c r="AU20" i="25"/>
  <c r="AV20" i="25"/>
  <c r="AW20" i="25"/>
  <c r="AX20" i="25"/>
  <c r="AY20" i="25"/>
  <c r="AZ20" i="25"/>
  <c r="BA20" i="25"/>
  <c r="BB20" i="25"/>
  <c r="BC20" i="25"/>
  <c r="BD20" i="25"/>
  <c r="BE20" i="25"/>
  <c r="AH21" i="25"/>
  <c r="AI21" i="25"/>
  <c r="AJ21" i="25"/>
  <c r="AK21" i="25"/>
  <c r="AL21" i="25"/>
  <c r="AM21" i="25"/>
  <c r="AN21" i="25"/>
  <c r="AO21" i="25"/>
  <c r="AP21" i="25"/>
  <c r="AQ21" i="25"/>
  <c r="AR21" i="25"/>
  <c r="AS21" i="25"/>
  <c r="AT21" i="25"/>
  <c r="AU21" i="25"/>
  <c r="AV21" i="25"/>
  <c r="AW21" i="25"/>
  <c r="AX21" i="25"/>
  <c r="AY21" i="25"/>
  <c r="AZ21" i="25"/>
  <c r="BA21" i="25"/>
  <c r="BB21" i="25"/>
  <c r="BC21" i="25"/>
  <c r="BD21" i="25"/>
  <c r="BE21" i="25"/>
  <c r="AH22" i="25"/>
  <c r="AI22" i="25"/>
  <c r="AJ22" i="25"/>
  <c r="AK22" i="25"/>
  <c r="AL22" i="25"/>
  <c r="AM22" i="25"/>
  <c r="AN22" i="25"/>
  <c r="AO22" i="25"/>
  <c r="AP22" i="25"/>
  <c r="AQ22" i="25"/>
  <c r="AR22" i="25"/>
  <c r="AS22" i="25"/>
  <c r="AT22" i="25"/>
  <c r="AU22" i="25"/>
  <c r="AV22" i="25"/>
  <c r="AW22" i="25"/>
  <c r="AX22" i="25"/>
  <c r="AY22" i="25"/>
  <c r="AZ22" i="25"/>
  <c r="BA22" i="25"/>
  <c r="BB22" i="25"/>
  <c r="BC22" i="25"/>
  <c r="BD22" i="25"/>
  <c r="BE22" i="25"/>
  <c r="AH23" i="25"/>
  <c r="AI23" i="25"/>
  <c r="AJ23" i="25"/>
  <c r="AK23" i="25"/>
  <c r="AL23" i="25"/>
  <c r="AM23" i="25"/>
  <c r="AN23" i="25"/>
  <c r="AO23" i="25"/>
  <c r="AP23" i="25"/>
  <c r="AQ23" i="25"/>
  <c r="AR23" i="25"/>
  <c r="AS23" i="25"/>
  <c r="AT23" i="25"/>
  <c r="AU23" i="25"/>
  <c r="AV23" i="25"/>
  <c r="AW23" i="25"/>
  <c r="AX23" i="25"/>
  <c r="AY23" i="25"/>
  <c r="AZ23" i="25"/>
  <c r="BA23" i="25"/>
  <c r="BB23" i="25"/>
  <c r="BC23" i="25"/>
  <c r="BD23" i="25"/>
  <c r="BE23" i="25"/>
  <c r="AH24" i="25"/>
  <c r="AI24" i="25"/>
  <c r="AJ24" i="25"/>
  <c r="AK24" i="25"/>
  <c r="AL24" i="25"/>
  <c r="AM24" i="25"/>
  <c r="AN24" i="25"/>
  <c r="AO24" i="25"/>
  <c r="AP24" i="25"/>
  <c r="AQ24" i="25"/>
  <c r="AR24" i="25"/>
  <c r="AS24" i="25"/>
  <c r="AT24" i="25"/>
  <c r="AU24" i="25"/>
  <c r="AV24" i="25"/>
  <c r="AW24" i="25"/>
  <c r="AX24" i="25"/>
  <c r="AY24" i="25"/>
  <c r="AZ24" i="25"/>
  <c r="BA24" i="25"/>
  <c r="BB24" i="25"/>
  <c r="BC24" i="25"/>
  <c r="BD24" i="25"/>
  <c r="BE24" i="25"/>
  <c r="AH25" i="25"/>
  <c r="AI25" i="25"/>
  <c r="AJ25" i="25"/>
  <c r="AK25" i="25"/>
  <c r="AL25" i="25"/>
  <c r="AM25" i="25"/>
  <c r="AN25" i="25"/>
  <c r="AO25" i="25"/>
  <c r="AP25" i="25"/>
  <c r="AQ25" i="25"/>
  <c r="AR25" i="25"/>
  <c r="AS25" i="25"/>
  <c r="AT25" i="25"/>
  <c r="AU25" i="25"/>
  <c r="AV25" i="25"/>
  <c r="AW25" i="25"/>
  <c r="AX25" i="25"/>
  <c r="AY25" i="25"/>
  <c r="AZ25" i="25"/>
  <c r="BA25" i="25"/>
  <c r="BB25" i="25"/>
  <c r="BC25" i="25"/>
  <c r="BD25" i="25"/>
  <c r="BE25" i="25"/>
  <c r="AH26" i="25"/>
  <c r="AI26" i="25"/>
  <c r="AJ26" i="25"/>
  <c r="AK26" i="25"/>
  <c r="AL26" i="25"/>
  <c r="AM26" i="25"/>
  <c r="AN26" i="25"/>
  <c r="AO26" i="25"/>
  <c r="AP26" i="25"/>
  <c r="AQ26" i="25"/>
  <c r="AR26" i="25"/>
  <c r="AS26" i="25"/>
  <c r="AT26" i="25"/>
  <c r="AU26" i="25"/>
  <c r="AV26" i="25"/>
  <c r="AW26" i="25"/>
  <c r="AX26" i="25"/>
  <c r="AY26" i="25"/>
  <c r="AZ26" i="25"/>
  <c r="BA26" i="25"/>
  <c r="BB26" i="25"/>
  <c r="BC26" i="25"/>
  <c r="BD26" i="25"/>
  <c r="BE26" i="25"/>
  <c r="AH27" i="25"/>
  <c r="AI27" i="25"/>
  <c r="AJ27" i="25"/>
  <c r="AK27" i="25"/>
  <c r="AL27" i="25"/>
  <c r="AM27" i="25"/>
  <c r="AN27" i="25"/>
  <c r="AO27" i="25"/>
  <c r="AP27" i="25"/>
  <c r="AQ27" i="25"/>
  <c r="AR27" i="25"/>
  <c r="AS27" i="25"/>
  <c r="AT27" i="25"/>
  <c r="AU27" i="25"/>
  <c r="AV27" i="25"/>
  <c r="AW27" i="25"/>
  <c r="AX27" i="25"/>
  <c r="AY27" i="25"/>
  <c r="AZ27" i="25"/>
  <c r="BA27" i="25"/>
  <c r="BB27" i="25"/>
  <c r="BC27" i="25"/>
  <c r="BD27" i="25"/>
  <c r="BE27" i="25"/>
  <c r="AH28" i="25"/>
  <c r="AI28" i="25"/>
  <c r="AJ28" i="25"/>
  <c r="AK28" i="25"/>
  <c r="AL28" i="25"/>
  <c r="AM28" i="25"/>
  <c r="AN28" i="25"/>
  <c r="AO28" i="25"/>
  <c r="AP28" i="25"/>
  <c r="AQ28" i="25"/>
  <c r="AR28" i="25"/>
  <c r="AS28" i="25"/>
  <c r="AT28" i="25"/>
  <c r="AU28" i="25"/>
  <c r="AV28" i="25"/>
  <c r="AW28" i="25"/>
  <c r="AX28" i="25"/>
  <c r="AY28" i="25"/>
  <c r="AZ28" i="25"/>
  <c r="BA28" i="25"/>
  <c r="BB28" i="25"/>
  <c r="BC28" i="25"/>
  <c r="BD28" i="25"/>
  <c r="BE28" i="25"/>
  <c r="AH29" i="25"/>
  <c r="AI29" i="25"/>
  <c r="AJ29" i="25"/>
  <c r="AK29" i="25"/>
  <c r="AL29" i="25"/>
  <c r="AM29" i="25"/>
  <c r="AN29" i="25"/>
  <c r="AO29" i="25"/>
  <c r="AP29" i="25"/>
  <c r="AQ29" i="25"/>
  <c r="AR29" i="25"/>
  <c r="AS29" i="25"/>
  <c r="AT29" i="25"/>
  <c r="AU29" i="25"/>
  <c r="AV29" i="25"/>
  <c r="AW29" i="25"/>
  <c r="AX29" i="25"/>
  <c r="AY29" i="25"/>
  <c r="AZ29" i="25"/>
  <c r="BA29" i="25"/>
  <c r="BB29" i="25"/>
  <c r="BC29" i="25"/>
  <c r="BD29" i="25"/>
  <c r="BE29" i="25"/>
  <c r="AH30" i="25"/>
  <c r="AI30" i="25"/>
  <c r="AJ30" i="25"/>
  <c r="AK30" i="25"/>
  <c r="AL30" i="25"/>
  <c r="AM30" i="25"/>
  <c r="AN30" i="25"/>
  <c r="AO30" i="25"/>
  <c r="AP30" i="25"/>
  <c r="AQ30" i="25"/>
  <c r="AR30" i="25"/>
  <c r="AS30" i="25"/>
  <c r="AT30" i="25"/>
  <c r="AU30" i="25"/>
  <c r="AV30" i="25"/>
  <c r="AW30" i="25"/>
  <c r="AX30" i="25"/>
  <c r="AY30" i="25"/>
  <c r="AZ30" i="25"/>
  <c r="BA30" i="25"/>
  <c r="BB30" i="25"/>
  <c r="BC30" i="25"/>
  <c r="BD30" i="25"/>
  <c r="BE30" i="25"/>
  <c r="AH31" i="25"/>
  <c r="AI31" i="25"/>
  <c r="AJ31" i="25"/>
  <c r="AK31" i="25"/>
  <c r="AL31" i="25"/>
  <c r="AM31" i="25"/>
  <c r="AN31" i="25"/>
  <c r="AO31" i="25"/>
  <c r="AP31" i="25"/>
  <c r="AQ31" i="25"/>
  <c r="AR31" i="25"/>
  <c r="AS31" i="25"/>
  <c r="AT31" i="25"/>
  <c r="AU31" i="25"/>
  <c r="AV31" i="25"/>
  <c r="AW31" i="25"/>
  <c r="AX31" i="25"/>
  <c r="AY31" i="25"/>
  <c r="AZ31" i="25"/>
  <c r="BA31" i="25"/>
  <c r="BB31" i="25"/>
  <c r="BC31" i="25"/>
  <c r="BD31" i="25"/>
  <c r="BE31" i="25"/>
  <c r="AH32" i="25"/>
  <c r="AI32" i="25"/>
  <c r="AJ32" i="25"/>
  <c r="AK32" i="25"/>
  <c r="AL32" i="25"/>
  <c r="AM32" i="25"/>
  <c r="AN32" i="25"/>
  <c r="AO32" i="25"/>
  <c r="AP32" i="25"/>
  <c r="AQ32" i="25"/>
  <c r="AR32" i="25"/>
  <c r="AS32" i="25"/>
  <c r="AT32" i="25"/>
  <c r="AU32" i="25"/>
  <c r="AV32" i="25"/>
  <c r="AW32" i="25"/>
  <c r="AX32" i="25"/>
  <c r="AY32" i="25"/>
  <c r="AZ32" i="25"/>
  <c r="BA32" i="25"/>
  <c r="BB32" i="25"/>
  <c r="BC32" i="25"/>
  <c r="BD32" i="25"/>
  <c r="BE32" i="25"/>
  <c r="AH33" i="25"/>
  <c r="AI33" i="25"/>
  <c r="AJ33" i="25"/>
  <c r="AK33" i="25"/>
  <c r="AL33" i="25"/>
  <c r="AM33" i="25"/>
  <c r="AN33" i="25"/>
  <c r="AO33" i="25"/>
  <c r="AP33" i="25"/>
  <c r="AQ33" i="25"/>
  <c r="AR33" i="25"/>
  <c r="AS33" i="25"/>
  <c r="AT33" i="25"/>
  <c r="AU33" i="25"/>
  <c r="AV33" i="25"/>
  <c r="AW33" i="25"/>
  <c r="AX33" i="25"/>
  <c r="AY33" i="25"/>
  <c r="AZ33" i="25"/>
  <c r="BA33" i="25"/>
  <c r="BB33" i="25"/>
  <c r="BC33" i="25"/>
  <c r="BD33" i="25"/>
  <c r="BE33" i="25"/>
  <c r="AH34" i="25"/>
  <c r="AI34" i="25"/>
  <c r="AJ34" i="25"/>
  <c r="AK34" i="25"/>
  <c r="AL34" i="25"/>
  <c r="AM34" i="25"/>
  <c r="AN34" i="25"/>
  <c r="AO34" i="25"/>
  <c r="AP34" i="25"/>
  <c r="AQ34" i="25"/>
  <c r="AR34" i="25"/>
  <c r="AS34" i="25"/>
  <c r="AT34" i="25"/>
  <c r="AU34" i="25"/>
  <c r="AV34" i="25"/>
  <c r="AW34" i="25"/>
  <c r="AX34" i="25"/>
  <c r="AY34" i="25"/>
  <c r="AZ34" i="25"/>
  <c r="BA34" i="25"/>
  <c r="BB34" i="25"/>
  <c r="BC34" i="25"/>
  <c r="BD34" i="25"/>
  <c r="BE34" i="25"/>
  <c r="AH35" i="25"/>
  <c r="AI35" i="25"/>
  <c r="AJ35" i="25"/>
  <c r="AK35" i="25"/>
  <c r="AL35" i="25"/>
  <c r="AM35" i="25"/>
  <c r="AN35" i="25"/>
  <c r="AO35" i="25"/>
  <c r="AP35" i="25"/>
  <c r="AQ35" i="25"/>
  <c r="AR35" i="25"/>
  <c r="AS35" i="25"/>
  <c r="AT35" i="25"/>
  <c r="AU35" i="25"/>
  <c r="AV35" i="25"/>
  <c r="AW35" i="25"/>
  <c r="AX35" i="25"/>
  <c r="AY35" i="25"/>
  <c r="AZ35" i="25"/>
  <c r="BA35" i="25"/>
  <c r="BB35" i="25"/>
  <c r="BC35" i="25"/>
  <c r="BD35" i="25"/>
  <c r="BE35" i="25"/>
  <c r="AH36" i="25"/>
  <c r="AI36" i="25"/>
  <c r="AJ36" i="25"/>
  <c r="AK36" i="25"/>
  <c r="AL36" i="25"/>
  <c r="AM36" i="25"/>
  <c r="AN36" i="25"/>
  <c r="AO36" i="25"/>
  <c r="AP36" i="25"/>
  <c r="AQ36" i="25"/>
  <c r="AR36" i="25"/>
  <c r="AS36" i="25"/>
  <c r="AT36" i="25"/>
  <c r="AU36" i="25"/>
  <c r="AV36" i="25"/>
  <c r="AW36" i="25"/>
  <c r="AX36" i="25"/>
  <c r="AY36" i="25"/>
  <c r="AZ36" i="25"/>
  <c r="BA36" i="25"/>
  <c r="BB36" i="25"/>
  <c r="BC36" i="25"/>
  <c r="BD36" i="25"/>
  <c r="BE36" i="25"/>
  <c r="AH37" i="25"/>
  <c r="AI37" i="25"/>
  <c r="AJ37" i="25"/>
  <c r="AK37" i="25"/>
  <c r="AL37" i="25"/>
  <c r="AM37" i="25"/>
  <c r="AN37" i="25"/>
  <c r="AO37" i="25"/>
  <c r="AP37" i="25"/>
  <c r="AQ37" i="25"/>
  <c r="AR37" i="25"/>
  <c r="AS37" i="25"/>
  <c r="AT37" i="25"/>
  <c r="AU37" i="25"/>
  <c r="AV37" i="25"/>
  <c r="AW37" i="25"/>
  <c r="AX37" i="25"/>
  <c r="AY37" i="25"/>
  <c r="AZ37" i="25"/>
  <c r="BA37" i="25"/>
  <c r="BB37" i="25"/>
  <c r="BC37" i="25"/>
  <c r="BD37" i="25"/>
  <c r="BE37" i="25"/>
  <c r="AH38" i="25"/>
  <c r="AI38" i="25"/>
  <c r="AJ38" i="25"/>
  <c r="AK38" i="25"/>
  <c r="AL38" i="25"/>
  <c r="AM38" i="25"/>
  <c r="AN38" i="25"/>
  <c r="AO38" i="25"/>
  <c r="AP38" i="25"/>
  <c r="AQ38" i="25"/>
  <c r="AR38" i="25"/>
  <c r="AS38" i="25"/>
  <c r="AT38" i="25"/>
  <c r="AU38" i="25"/>
  <c r="AV38" i="25"/>
  <c r="AW38" i="25"/>
  <c r="AX38" i="25"/>
  <c r="AY38" i="25"/>
  <c r="AZ38" i="25"/>
  <c r="BA38" i="25"/>
  <c r="BB38" i="25"/>
  <c r="BC38" i="25"/>
  <c r="BD38" i="25"/>
  <c r="BE38" i="25"/>
  <c r="AH39" i="25"/>
  <c r="AI39" i="25"/>
  <c r="AJ39" i="25"/>
  <c r="AK39" i="25"/>
  <c r="AL39" i="25"/>
  <c r="AM39" i="25"/>
  <c r="AN39" i="25"/>
  <c r="AO39" i="25"/>
  <c r="AP39" i="25"/>
  <c r="AQ39" i="25"/>
  <c r="AR39" i="25"/>
  <c r="AS39" i="25"/>
  <c r="AT39" i="25"/>
  <c r="AU39" i="25"/>
  <c r="AV39" i="25"/>
  <c r="AW39" i="25"/>
  <c r="AX39" i="25"/>
  <c r="AY39" i="25"/>
  <c r="AZ39" i="25"/>
  <c r="BA39" i="25"/>
  <c r="BB39" i="25"/>
  <c r="BC39" i="25"/>
  <c r="BD39" i="25"/>
  <c r="BE39" i="25"/>
  <c r="AH40" i="25"/>
  <c r="AI40" i="25"/>
  <c r="AJ40" i="25"/>
  <c r="AK40" i="25"/>
  <c r="AL40" i="25"/>
  <c r="AM40" i="25"/>
  <c r="AN40" i="25"/>
  <c r="AO40" i="25"/>
  <c r="AP40" i="25"/>
  <c r="AQ40" i="25"/>
  <c r="AR40" i="25"/>
  <c r="AS40" i="25"/>
  <c r="AT40" i="25"/>
  <c r="AU40" i="25"/>
  <c r="AV40" i="25"/>
  <c r="AW40" i="25"/>
  <c r="AX40" i="25"/>
  <c r="AY40" i="25"/>
  <c r="AZ40" i="25"/>
  <c r="BA40" i="25"/>
  <c r="BB40" i="25"/>
  <c r="BC40" i="25"/>
  <c r="BD40" i="25"/>
  <c r="BE40" i="25"/>
  <c r="AH41" i="25"/>
  <c r="AI41" i="25"/>
  <c r="AJ41" i="25"/>
  <c r="AK41" i="25"/>
  <c r="AL41" i="25"/>
  <c r="AM41" i="25"/>
  <c r="AN41" i="25"/>
  <c r="AO41" i="25"/>
  <c r="AP41" i="25"/>
  <c r="AQ41" i="25"/>
  <c r="AR41" i="25"/>
  <c r="AS41" i="25"/>
  <c r="AT41" i="25"/>
  <c r="AU41" i="25"/>
  <c r="AV41" i="25"/>
  <c r="AW41" i="25"/>
  <c r="AX41" i="25"/>
  <c r="AY41" i="25"/>
  <c r="AZ41" i="25"/>
  <c r="BA41" i="25"/>
  <c r="BB41" i="25"/>
  <c r="BC41" i="25"/>
  <c r="BD41" i="25"/>
  <c r="BE41" i="25"/>
  <c r="AH42" i="25"/>
  <c r="AI42" i="25"/>
  <c r="AJ42" i="25"/>
  <c r="AK42" i="25"/>
  <c r="AL42" i="25"/>
  <c r="AM42" i="25"/>
  <c r="AN42" i="25"/>
  <c r="AO42" i="25"/>
  <c r="AP42" i="25"/>
  <c r="AQ42" i="25"/>
  <c r="AR42" i="25"/>
  <c r="AS42" i="25"/>
  <c r="AT42" i="25"/>
  <c r="AU42" i="25"/>
  <c r="AV42" i="25"/>
  <c r="AW42" i="25"/>
  <c r="AX42" i="25"/>
  <c r="AY42" i="25"/>
  <c r="AZ42" i="25"/>
  <c r="BA42" i="25"/>
  <c r="BB42" i="25"/>
  <c r="BC42" i="25"/>
  <c r="BD42" i="25"/>
  <c r="BE42" i="25"/>
  <c r="AH43" i="25"/>
  <c r="AI43" i="25"/>
  <c r="AJ43" i="25"/>
  <c r="AK43" i="25"/>
  <c r="AL43" i="25"/>
  <c r="AM43" i="25"/>
  <c r="AN43" i="25"/>
  <c r="AO43" i="25"/>
  <c r="AP43" i="25"/>
  <c r="AQ43" i="25"/>
  <c r="AR43" i="25"/>
  <c r="AS43" i="25"/>
  <c r="AT43" i="25"/>
  <c r="AU43" i="25"/>
  <c r="AV43" i="25"/>
  <c r="AW43" i="25"/>
  <c r="AX43" i="25"/>
  <c r="AY43" i="25"/>
  <c r="AZ43" i="25"/>
  <c r="BA43" i="25"/>
  <c r="BB43" i="25"/>
  <c r="BC43" i="25"/>
  <c r="BD43" i="25"/>
  <c r="BE43" i="25"/>
  <c r="AH44" i="25"/>
  <c r="AI44" i="25"/>
  <c r="AJ44" i="25"/>
  <c r="AK44" i="25"/>
  <c r="AL44" i="25"/>
  <c r="AM44" i="25"/>
  <c r="AN44" i="25"/>
  <c r="AO44" i="25"/>
  <c r="AP44" i="25"/>
  <c r="AQ44" i="25"/>
  <c r="AR44" i="25"/>
  <c r="AS44" i="25"/>
  <c r="AT44" i="25"/>
  <c r="AU44" i="25"/>
  <c r="AV44" i="25"/>
  <c r="AW44" i="25"/>
  <c r="AX44" i="25"/>
  <c r="AY44" i="25"/>
  <c r="AZ44" i="25"/>
  <c r="BA44" i="25"/>
  <c r="BB44" i="25"/>
  <c r="BC44" i="25"/>
  <c r="BD44" i="25"/>
  <c r="BE44" i="25"/>
  <c r="AH45" i="25"/>
  <c r="AI45" i="25"/>
  <c r="AJ45" i="25"/>
  <c r="AK45" i="25"/>
  <c r="AL45" i="25"/>
  <c r="AM45" i="25"/>
  <c r="AN45" i="25"/>
  <c r="AO45" i="25"/>
  <c r="AP45" i="25"/>
  <c r="AQ45" i="25"/>
  <c r="AR45" i="25"/>
  <c r="AS45" i="25"/>
  <c r="AT45" i="25"/>
  <c r="AU45" i="25"/>
  <c r="AV45" i="25"/>
  <c r="AW45" i="25"/>
  <c r="AX45" i="25"/>
  <c r="AY45" i="25"/>
  <c r="AZ45" i="25"/>
  <c r="BA45" i="25"/>
  <c r="BB45" i="25"/>
  <c r="BC45" i="25"/>
  <c r="BD45" i="25"/>
  <c r="BE45" i="25"/>
  <c r="AH46" i="25"/>
  <c r="AI46" i="25"/>
  <c r="AJ46" i="25"/>
  <c r="AK46" i="25"/>
  <c r="AL46" i="25"/>
  <c r="AM46" i="25"/>
  <c r="AN46" i="25"/>
  <c r="AO46" i="25"/>
  <c r="AP46" i="25"/>
  <c r="AQ46" i="25"/>
  <c r="AR46" i="25"/>
  <c r="AS46" i="25"/>
  <c r="AT46" i="25"/>
  <c r="AU46" i="25"/>
  <c r="AV46" i="25"/>
  <c r="AW46" i="25"/>
  <c r="AX46" i="25"/>
  <c r="AY46" i="25"/>
  <c r="AZ46" i="25"/>
  <c r="BA46" i="25"/>
  <c r="BB46" i="25"/>
  <c r="BC46" i="25"/>
  <c r="BD46" i="25"/>
  <c r="BE46" i="25"/>
  <c r="AH47" i="25"/>
  <c r="AI47" i="25"/>
  <c r="AJ47" i="25"/>
  <c r="AK47" i="25"/>
  <c r="AL47" i="25"/>
  <c r="AM47" i="25"/>
  <c r="AN47" i="25"/>
  <c r="AO47" i="25"/>
  <c r="AP47" i="25"/>
  <c r="AQ47" i="25"/>
  <c r="AR47" i="25"/>
  <c r="AS47" i="25"/>
  <c r="AT47" i="25"/>
  <c r="AU47" i="25"/>
  <c r="AV47" i="25"/>
  <c r="AW47" i="25"/>
  <c r="AX47" i="25"/>
  <c r="AY47" i="25"/>
  <c r="AZ47" i="25"/>
  <c r="BA47" i="25"/>
  <c r="BB47" i="25"/>
  <c r="BC47" i="25"/>
  <c r="BD47" i="25"/>
  <c r="BE47" i="25"/>
  <c r="AH48" i="25"/>
  <c r="AI48" i="25"/>
  <c r="AJ48" i="25"/>
  <c r="AK48" i="25"/>
  <c r="AL48" i="25"/>
  <c r="AM48" i="25"/>
  <c r="AN48" i="25"/>
  <c r="AO48" i="25"/>
  <c r="AP48" i="25"/>
  <c r="AQ48" i="25"/>
  <c r="AR48" i="25"/>
  <c r="AS48" i="25"/>
  <c r="AT48" i="25"/>
  <c r="AU48" i="25"/>
  <c r="AV48" i="25"/>
  <c r="AW48" i="25"/>
  <c r="AX48" i="25"/>
  <c r="AY48" i="25"/>
  <c r="AZ48" i="25"/>
  <c r="BA48" i="25"/>
  <c r="BB48" i="25"/>
  <c r="BC48" i="25"/>
  <c r="BD48" i="25"/>
  <c r="BE48" i="25"/>
  <c r="AH49" i="25"/>
  <c r="AI49" i="25"/>
  <c r="AJ49" i="25"/>
  <c r="AK49" i="25"/>
  <c r="AL49" i="25"/>
  <c r="AM49" i="25"/>
  <c r="AN49" i="25"/>
  <c r="AO49" i="25"/>
  <c r="AP49" i="25"/>
  <c r="AQ49" i="25"/>
  <c r="AR49" i="25"/>
  <c r="AS49" i="25"/>
  <c r="AT49" i="25"/>
  <c r="AU49" i="25"/>
  <c r="AV49" i="25"/>
  <c r="AW49" i="25"/>
  <c r="AX49" i="25"/>
  <c r="AY49" i="25"/>
  <c r="AZ49" i="25"/>
  <c r="BA49" i="25"/>
  <c r="BB49" i="25"/>
  <c r="BC49" i="25"/>
  <c r="BD49" i="25"/>
  <c r="BE49" i="25"/>
  <c r="AH50" i="25"/>
  <c r="AI50" i="25"/>
  <c r="AJ50" i="25"/>
  <c r="AK50" i="25"/>
  <c r="AL50" i="25"/>
  <c r="AM50" i="25"/>
  <c r="AN50" i="25"/>
  <c r="AO50" i="25"/>
  <c r="AP50" i="25"/>
  <c r="AQ50" i="25"/>
  <c r="AR50" i="25"/>
  <c r="AS50" i="25"/>
  <c r="AT50" i="25"/>
  <c r="AU50" i="25"/>
  <c r="AV50" i="25"/>
  <c r="AW50" i="25"/>
  <c r="AX50" i="25"/>
  <c r="AY50" i="25"/>
  <c r="AZ50" i="25"/>
  <c r="BA50" i="25"/>
  <c r="BB50" i="25"/>
  <c r="BC50" i="25"/>
  <c r="BD50" i="25"/>
  <c r="BE50" i="25"/>
  <c r="AH51" i="25"/>
  <c r="AI51" i="25"/>
  <c r="AJ51" i="25"/>
  <c r="AK51" i="25"/>
  <c r="AL51" i="25"/>
  <c r="AM51" i="25"/>
  <c r="AN51" i="25"/>
  <c r="AO51" i="25"/>
  <c r="AP51" i="25"/>
  <c r="AQ51" i="25"/>
  <c r="AR51" i="25"/>
  <c r="AS51" i="25"/>
  <c r="AT51" i="25"/>
  <c r="AU51" i="25"/>
  <c r="AV51" i="25"/>
  <c r="AW51" i="25"/>
  <c r="AX51" i="25"/>
  <c r="AY51" i="25"/>
  <c r="AZ51" i="25"/>
  <c r="BA51" i="25"/>
  <c r="BB51" i="25"/>
  <c r="BC51" i="25"/>
  <c r="BD51" i="25"/>
  <c r="BE51" i="25"/>
  <c r="AH52" i="25"/>
  <c r="AI52" i="25"/>
  <c r="AJ52" i="25"/>
  <c r="AK52" i="25"/>
  <c r="AL52" i="25"/>
  <c r="AM52" i="25"/>
  <c r="AN52" i="25"/>
  <c r="AO52" i="25"/>
  <c r="AP52" i="25"/>
  <c r="AQ52" i="25"/>
  <c r="AR52" i="25"/>
  <c r="AS52" i="25"/>
  <c r="AT52" i="25"/>
  <c r="AU52" i="25"/>
  <c r="AV52" i="25"/>
  <c r="AW52" i="25"/>
  <c r="AX52" i="25"/>
  <c r="AY52" i="25"/>
  <c r="AZ52" i="25"/>
  <c r="BA52" i="25"/>
  <c r="BB52" i="25"/>
  <c r="BC52" i="25"/>
  <c r="BD52" i="25"/>
  <c r="BE52" i="25"/>
  <c r="O25" i="25"/>
  <c r="P25" i="25"/>
  <c r="Q25" i="25"/>
  <c r="R25" i="25"/>
  <c r="S25" i="25"/>
  <c r="T25" i="25"/>
  <c r="U25" i="25"/>
  <c r="V25" i="25"/>
  <c r="W25" i="25"/>
  <c r="X25" i="25"/>
  <c r="Y25" i="25"/>
  <c r="Z25" i="25"/>
  <c r="AA25" i="25"/>
  <c r="AB25" i="25"/>
  <c r="O26" i="25"/>
  <c r="P26" i="25"/>
  <c r="Q26" i="25"/>
  <c r="R26" i="25"/>
  <c r="S26" i="25"/>
  <c r="T26" i="25"/>
  <c r="U26" i="25"/>
  <c r="V26" i="25"/>
  <c r="W26" i="25"/>
  <c r="X26" i="25"/>
  <c r="Y26" i="25"/>
  <c r="Z26" i="25"/>
  <c r="AA26" i="25"/>
  <c r="AB26" i="25"/>
  <c r="O27" i="25"/>
  <c r="P27" i="25"/>
  <c r="Q27" i="25"/>
  <c r="R27" i="25"/>
  <c r="S27" i="25"/>
  <c r="T27" i="25"/>
  <c r="U27" i="25"/>
  <c r="V27" i="25"/>
  <c r="W27" i="25"/>
  <c r="X27" i="25"/>
  <c r="Y27" i="25"/>
  <c r="Z27" i="25"/>
  <c r="AA27" i="25"/>
  <c r="AB27" i="25"/>
  <c r="O28" i="25"/>
  <c r="P28" i="25"/>
  <c r="Q28" i="25"/>
  <c r="R28" i="25"/>
  <c r="S28" i="25"/>
  <c r="T28" i="25"/>
  <c r="U28" i="25"/>
  <c r="V28" i="25"/>
  <c r="W28" i="25"/>
  <c r="X28" i="25"/>
  <c r="Y28" i="25"/>
  <c r="Z28" i="25"/>
  <c r="AA28" i="25"/>
  <c r="AB28" i="25"/>
  <c r="O29" i="25"/>
  <c r="P29" i="25"/>
  <c r="Q29" i="25"/>
  <c r="R29" i="25"/>
  <c r="S29" i="25"/>
  <c r="T29" i="25"/>
  <c r="U29" i="25"/>
  <c r="V29" i="25"/>
  <c r="W29" i="25"/>
  <c r="X29" i="25"/>
  <c r="Y29" i="25"/>
  <c r="Z29" i="25"/>
  <c r="AA29" i="25"/>
  <c r="AB29" i="25"/>
  <c r="O30" i="25"/>
  <c r="P30" i="25"/>
  <c r="Q30" i="25"/>
  <c r="R30" i="25"/>
  <c r="S30" i="25"/>
  <c r="T30" i="25"/>
  <c r="U30" i="25"/>
  <c r="V30" i="25"/>
  <c r="W30" i="25"/>
  <c r="X30" i="25"/>
  <c r="Y30" i="25"/>
  <c r="Z30" i="25"/>
  <c r="AA30" i="25"/>
  <c r="AB30" i="25"/>
  <c r="O31" i="25"/>
  <c r="P31" i="25"/>
  <c r="Q31" i="25"/>
  <c r="R31" i="25"/>
  <c r="S31" i="25"/>
  <c r="T31" i="25"/>
  <c r="U31" i="25"/>
  <c r="V31" i="25"/>
  <c r="W31" i="25"/>
  <c r="X31" i="25"/>
  <c r="Y31" i="25"/>
  <c r="Z31" i="25"/>
  <c r="AA31" i="25"/>
  <c r="AB31" i="25"/>
  <c r="O32" i="25"/>
  <c r="P32" i="25"/>
  <c r="Q32" i="25"/>
  <c r="R32" i="25"/>
  <c r="S32" i="25"/>
  <c r="T32" i="25"/>
  <c r="U32" i="25"/>
  <c r="V32" i="25"/>
  <c r="W32" i="25"/>
  <c r="X32" i="25"/>
  <c r="Y32" i="25"/>
  <c r="Z32" i="25"/>
  <c r="AA32" i="25"/>
  <c r="AB32" i="25"/>
  <c r="O33" i="25"/>
  <c r="P33" i="25"/>
  <c r="Q33" i="25"/>
  <c r="R33" i="25"/>
  <c r="S33" i="25"/>
  <c r="T33" i="25"/>
  <c r="U33" i="25"/>
  <c r="V33" i="25"/>
  <c r="W33" i="25"/>
  <c r="X33" i="25"/>
  <c r="Y33" i="25"/>
  <c r="Z33" i="25"/>
  <c r="AA33" i="25"/>
  <c r="AB33" i="25"/>
  <c r="O34" i="25"/>
  <c r="P34" i="25"/>
  <c r="Q34" i="25"/>
  <c r="R34" i="25"/>
  <c r="S34" i="25"/>
  <c r="T34" i="25"/>
  <c r="U34" i="25"/>
  <c r="V34" i="25"/>
  <c r="W34" i="25"/>
  <c r="X34" i="25"/>
  <c r="Y34" i="25"/>
  <c r="Z34" i="25"/>
  <c r="AA34" i="25"/>
  <c r="AB34" i="25"/>
  <c r="O35" i="25"/>
  <c r="P35" i="25"/>
  <c r="Q35" i="25"/>
  <c r="R35" i="25"/>
  <c r="S35" i="25"/>
  <c r="T35" i="25"/>
  <c r="U35" i="25"/>
  <c r="V35" i="25"/>
  <c r="W35" i="25"/>
  <c r="X35" i="25"/>
  <c r="Y35" i="25"/>
  <c r="Z35" i="25"/>
  <c r="AA35" i="25"/>
  <c r="AB35" i="25"/>
  <c r="O36" i="25"/>
  <c r="P36" i="25"/>
  <c r="Q36" i="25"/>
  <c r="R36" i="25"/>
  <c r="S36" i="25"/>
  <c r="T36" i="25"/>
  <c r="U36" i="25"/>
  <c r="V36" i="25"/>
  <c r="W36" i="25"/>
  <c r="X36" i="25"/>
  <c r="Y36" i="25"/>
  <c r="Z36" i="25"/>
  <c r="AA36" i="25"/>
  <c r="AB36" i="25"/>
  <c r="O37" i="25"/>
  <c r="P37" i="25"/>
  <c r="Q37" i="25"/>
  <c r="R37" i="25"/>
  <c r="S37" i="25"/>
  <c r="T37" i="25"/>
  <c r="U37" i="25"/>
  <c r="V37" i="25"/>
  <c r="W37" i="25"/>
  <c r="X37" i="25"/>
  <c r="Y37" i="25"/>
  <c r="Z37" i="25"/>
  <c r="AA37" i="25"/>
  <c r="AB37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O39" i="25"/>
  <c r="P39" i="25"/>
  <c r="Q39" i="25"/>
  <c r="R39" i="25"/>
  <c r="S39" i="25"/>
  <c r="T39" i="25"/>
  <c r="U39" i="25"/>
  <c r="V39" i="25"/>
  <c r="W39" i="25"/>
  <c r="X39" i="25"/>
  <c r="Y39" i="25"/>
  <c r="Z39" i="25"/>
  <c r="AA39" i="25"/>
  <c r="AB39" i="25"/>
  <c r="O40" i="25"/>
  <c r="P40" i="25"/>
  <c r="Q40" i="25"/>
  <c r="R40" i="25"/>
  <c r="S40" i="25"/>
  <c r="T40" i="25"/>
  <c r="U40" i="25"/>
  <c r="V40" i="25"/>
  <c r="W40" i="25"/>
  <c r="X40" i="25"/>
  <c r="Y40" i="25"/>
  <c r="Z40" i="25"/>
  <c r="AA40" i="25"/>
  <c r="AB40" i="25"/>
  <c r="O41" i="25"/>
  <c r="P41" i="25"/>
  <c r="Q41" i="25"/>
  <c r="R41" i="25"/>
  <c r="S41" i="25"/>
  <c r="T41" i="25"/>
  <c r="U41" i="25"/>
  <c r="V41" i="25"/>
  <c r="W41" i="25"/>
  <c r="X41" i="25"/>
  <c r="Y41" i="25"/>
  <c r="Z41" i="25"/>
  <c r="AA41" i="25"/>
  <c r="AB41" i="25"/>
  <c r="O42" i="25"/>
  <c r="P42" i="25"/>
  <c r="Q42" i="25"/>
  <c r="R42" i="25"/>
  <c r="S42" i="25"/>
  <c r="T42" i="25"/>
  <c r="U42" i="25"/>
  <c r="V42" i="25"/>
  <c r="W42" i="25"/>
  <c r="X42" i="25"/>
  <c r="Y42" i="25"/>
  <c r="Z42" i="25"/>
  <c r="AA42" i="25"/>
  <c r="AB42" i="25"/>
  <c r="O43" i="25"/>
  <c r="P43" i="25"/>
  <c r="Q43" i="25"/>
  <c r="R43" i="25"/>
  <c r="S43" i="25"/>
  <c r="T43" i="25"/>
  <c r="U43" i="25"/>
  <c r="V43" i="25"/>
  <c r="W43" i="25"/>
  <c r="X43" i="25"/>
  <c r="Y43" i="25"/>
  <c r="Z43" i="25"/>
  <c r="AA43" i="25"/>
  <c r="AB43" i="25"/>
  <c r="O44" i="25"/>
  <c r="P44" i="25"/>
  <c r="Q44" i="25"/>
  <c r="R44" i="25"/>
  <c r="S44" i="25"/>
  <c r="T44" i="25"/>
  <c r="U44" i="25"/>
  <c r="V44" i="25"/>
  <c r="W44" i="25"/>
  <c r="X44" i="25"/>
  <c r="Y44" i="25"/>
  <c r="Z44" i="25"/>
  <c r="AA44" i="25"/>
  <c r="AB44" i="25"/>
  <c r="O45" i="25"/>
  <c r="P45" i="25"/>
  <c r="Q45" i="25"/>
  <c r="R45" i="25"/>
  <c r="S45" i="25"/>
  <c r="T45" i="25"/>
  <c r="U45" i="25"/>
  <c r="V45" i="25"/>
  <c r="W45" i="25"/>
  <c r="X45" i="25"/>
  <c r="Y45" i="25"/>
  <c r="Z45" i="25"/>
  <c r="AA45" i="25"/>
  <c r="AB45" i="25"/>
  <c r="O46" i="25"/>
  <c r="P46" i="25"/>
  <c r="Q46" i="25"/>
  <c r="R46" i="25"/>
  <c r="S46" i="25"/>
  <c r="T46" i="25"/>
  <c r="U46" i="25"/>
  <c r="V46" i="25"/>
  <c r="W46" i="25"/>
  <c r="X46" i="25"/>
  <c r="Y46" i="25"/>
  <c r="Z46" i="25"/>
  <c r="AA46" i="25"/>
  <c r="AB46" i="25"/>
  <c r="O47" i="25"/>
  <c r="P47" i="25"/>
  <c r="Q47" i="25"/>
  <c r="R47" i="25"/>
  <c r="S47" i="25"/>
  <c r="T47" i="25"/>
  <c r="U47" i="25"/>
  <c r="V47" i="25"/>
  <c r="W47" i="25"/>
  <c r="X47" i="25"/>
  <c r="Y47" i="25"/>
  <c r="Z47" i="25"/>
  <c r="AA47" i="25"/>
  <c r="AB47" i="25"/>
  <c r="O48" i="25"/>
  <c r="P48" i="25"/>
  <c r="Q48" i="25"/>
  <c r="R48" i="25"/>
  <c r="S48" i="25"/>
  <c r="T48" i="25"/>
  <c r="U48" i="25"/>
  <c r="V48" i="25"/>
  <c r="W48" i="25"/>
  <c r="X48" i="25"/>
  <c r="Y48" i="25"/>
  <c r="Z48" i="25"/>
  <c r="AA48" i="25"/>
  <c r="AB48" i="25"/>
  <c r="O49" i="25"/>
  <c r="P49" i="25"/>
  <c r="Q49" i="25"/>
  <c r="R49" i="25"/>
  <c r="S49" i="25"/>
  <c r="T49" i="25"/>
  <c r="U49" i="25"/>
  <c r="V49" i="25"/>
  <c r="W49" i="25"/>
  <c r="X49" i="25"/>
  <c r="Y49" i="25"/>
  <c r="Z49" i="25"/>
  <c r="AA49" i="25"/>
  <c r="AB49" i="25"/>
  <c r="O50" i="25"/>
  <c r="P50" i="25"/>
  <c r="Q50" i="25"/>
  <c r="R50" i="25"/>
  <c r="S50" i="25"/>
  <c r="T50" i="25"/>
  <c r="U50" i="25"/>
  <c r="V50" i="25"/>
  <c r="W50" i="25"/>
  <c r="X50" i="25"/>
  <c r="Y50" i="25"/>
  <c r="Z50" i="25"/>
  <c r="AA50" i="25"/>
  <c r="AB50" i="25"/>
  <c r="O51" i="25"/>
  <c r="P51" i="25"/>
  <c r="Q51" i="25"/>
  <c r="R51" i="25"/>
  <c r="S51" i="25"/>
  <c r="T51" i="25"/>
  <c r="U51" i="25"/>
  <c r="V51" i="25"/>
  <c r="W51" i="25"/>
  <c r="X51" i="25"/>
  <c r="Y51" i="25"/>
  <c r="Z51" i="25"/>
  <c r="AA51" i="25"/>
  <c r="AB51" i="25"/>
  <c r="O52" i="25"/>
  <c r="P52" i="25"/>
  <c r="Q52" i="25"/>
  <c r="R52" i="25"/>
  <c r="S52" i="25"/>
  <c r="T52" i="25"/>
  <c r="U52" i="25"/>
  <c r="V52" i="25"/>
  <c r="W52" i="25"/>
  <c r="X52" i="25"/>
  <c r="Y52" i="25"/>
  <c r="Z52" i="25"/>
  <c r="AA52" i="25"/>
  <c r="AB52" i="25"/>
  <c r="O53" i="25"/>
  <c r="P53" i="25"/>
  <c r="Q53" i="25"/>
  <c r="R53" i="25"/>
  <c r="S53" i="25"/>
  <c r="T53" i="25"/>
  <c r="U53" i="25"/>
  <c r="V53" i="25"/>
  <c r="W53" i="25"/>
  <c r="X53" i="25"/>
  <c r="Y53" i="25"/>
  <c r="Z53" i="25"/>
  <c r="AA53" i="25"/>
  <c r="AB53" i="25"/>
  <c r="P4" i="25"/>
  <c r="Q4" i="25"/>
  <c r="R4" i="25"/>
  <c r="S4" i="25"/>
  <c r="T4" i="25"/>
  <c r="U4" i="25"/>
  <c r="V4" i="25"/>
  <c r="W4" i="25"/>
  <c r="X4" i="25"/>
  <c r="Y4" i="25"/>
  <c r="Z4" i="25"/>
  <c r="AA4" i="25"/>
  <c r="AB4" i="25"/>
  <c r="P5" i="25"/>
  <c r="Q5" i="25"/>
  <c r="R5" i="25"/>
  <c r="S5" i="25"/>
  <c r="T5" i="25"/>
  <c r="U5" i="25"/>
  <c r="V5" i="25"/>
  <c r="W5" i="25"/>
  <c r="X5" i="25"/>
  <c r="Y5" i="25"/>
  <c r="Z5" i="25"/>
  <c r="AA5" i="25"/>
  <c r="AB5" i="25"/>
  <c r="P6" i="25"/>
  <c r="Q6" i="25"/>
  <c r="R6" i="25"/>
  <c r="S6" i="25"/>
  <c r="T6" i="25"/>
  <c r="U6" i="25"/>
  <c r="V6" i="25"/>
  <c r="W6" i="25"/>
  <c r="X6" i="25"/>
  <c r="Y6" i="25"/>
  <c r="Z6" i="25"/>
  <c r="AA6" i="25"/>
  <c r="AB6" i="25"/>
  <c r="P7" i="25"/>
  <c r="Q7" i="25"/>
  <c r="R7" i="25"/>
  <c r="S7" i="25"/>
  <c r="T7" i="25"/>
  <c r="U7" i="25"/>
  <c r="V7" i="25"/>
  <c r="W7" i="25"/>
  <c r="X7" i="25"/>
  <c r="Y7" i="25"/>
  <c r="Z7" i="25"/>
  <c r="AA7" i="25"/>
  <c r="AB7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P10" i="25"/>
  <c r="Q10" i="25"/>
  <c r="R10" i="25"/>
  <c r="S10" i="25"/>
  <c r="T10" i="25"/>
  <c r="U10" i="25"/>
  <c r="V10" i="25"/>
  <c r="W10" i="25"/>
  <c r="X10" i="25"/>
  <c r="Y10" i="25"/>
  <c r="Z10" i="25"/>
  <c r="AA10" i="25"/>
  <c r="AB10" i="25"/>
  <c r="P11" i="25"/>
  <c r="Q11" i="25"/>
  <c r="R11" i="25"/>
  <c r="S11" i="25"/>
  <c r="T11" i="25"/>
  <c r="U11" i="25"/>
  <c r="V11" i="25"/>
  <c r="W11" i="25"/>
  <c r="X11" i="25"/>
  <c r="Y11" i="25"/>
  <c r="Z11" i="25"/>
  <c r="AA11" i="25"/>
  <c r="AB11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P14" i="25"/>
  <c r="Q14" i="25"/>
  <c r="R14" i="25"/>
  <c r="S14" i="25"/>
  <c r="T14" i="25"/>
  <c r="U14" i="25"/>
  <c r="V14" i="25"/>
  <c r="W14" i="25"/>
  <c r="X14" i="25"/>
  <c r="Y14" i="25"/>
  <c r="Z14" i="25"/>
  <c r="AA14" i="25"/>
  <c r="AB14" i="25"/>
  <c r="P15" i="25"/>
  <c r="Q15" i="25"/>
  <c r="R15" i="25"/>
  <c r="S15" i="25"/>
  <c r="T15" i="25"/>
  <c r="U15" i="25"/>
  <c r="V15" i="25"/>
  <c r="W15" i="25"/>
  <c r="X15" i="25"/>
  <c r="Y15" i="25"/>
  <c r="Z15" i="25"/>
  <c r="AA15" i="25"/>
  <c r="AB15" i="25"/>
  <c r="P16" i="25"/>
  <c r="Q16" i="25"/>
  <c r="R16" i="25"/>
  <c r="S16" i="25"/>
  <c r="T16" i="25"/>
  <c r="U16" i="25"/>
  <c r="V16" i="25"/>
  <c r="W16" i="25"/>
  <c r="X16" i="25"/>
  <c r="Y16" i="25"/>
  <c r="Z16" i="25"/>
  <c r="AA16" i="25"/>
  <c r="AB16" i="25"/>
  <c r="P17" i="25"/>
  <c r="Q17" i="25"/>
  <c r="R17" i="25"/>
  <c r="S17" i="25"/>
  <c r="T17" i="25"/>
  <c r="U17" i="25"/>
  <c r="V17" i="25"/>
  <c r="W17" i="25"/>
  <c r="X17" i="25"/>
  <c r="Y17" i="25"/>
  <c r="Z17" i="25"/>
  <c r="AA17" i="25"/>
  <c r="AB17" i="25"/>
  <c r="P18" i="25"/>
  <c r="Q18" i="25"/>
  <c r="R18" i="25"/>
  <c r="S18" i="25"/>
  <c r="T18" i="25"/>
  <c r="U18" i="25"/>
  <c r="V18" i="25"/>
  <c r="W18" i="25"/>
  <c r="X18" i="25"/>
  <c r="Y18" i="25"/>
  <c r="Z18" i="25"/>
  <c r="AA18" i="25"/>
  <c r="AB18" i="25"/>
  <c r="P19" i="25"/>
  <c r="Q19" i="25"/>
  <c r="R19" i="25"/>
  <c r="S19" i="25"/>
  <c r="T19" i="25"/>
  <c r="U19" i="25"/>
  <c r="V19" i="25"/>
  <c r="W19" i="25"/>
  <c r="X19" i="25"/>
  <c r="Y19" i="25"/>
  <c r="Z19" i="25"/>
  <c r="AA19" i="25"/>
  <c r="AB19" i="25"/>
  <c r="P20" i="25"/>
  <c r="Q20" i="25"/>
  <c r="R20" i="25"/>
  <c r="S20" i="25"/>
  <c r="T20" i="25"/>
  <c r="U20" i="25"/>
  <c r="V20" i="25"/>
  <c r="W20" i="25"/>
  <c r="X20" i="25"/>
  <c r="Y20" i="25"/>
  <c r="Z20" i="25"/>
  <c r="AA20" i="25"/>
  <c r="AB20" i="25"/>
  <c r="P21" i="25"/>
  <c r="Q21" i="25"/>
  <c r="R21" i="25"/>
  <c r="S21" i="25"/>
  <c r="T21" i="25"/>
  <c r="U21" i="25"/>
  <c r="V21" i="25"/>
  <c r="W21" i="25"/>
  <c r="X21" i="25"/>
  <c r="Y21" i="25"/>
  <c r="Z21" i="25"/>
  <c r="AA21" i="25"/>
  <c r="AB21" i="25"/>
  <c r="P22" i="25"/>
  <c r="Q22" i="25"/>
  <c r="R22" i="25"/>
  <c r="S22" i="25"/>
  <c r="T22" i="25"/>
  <c r="U22" i="25"/>
  <c r="V22" i="25"/>
  <c r="W22" i="25"/>
  <c r="X22" i="25"/>
  <c r="Y22" i="25"/>
  <c r="Z22" i="25"/>
  <c r="AA22" i="25"/>
  <c r="AB22" i="25"/>
  <c r="P23" i="25"/>
  <c r="Q23" i="25"/>
  <c r="R23" i="25"/>
  <c r="S23" i="25"/>
  <c r="T23" i="25"/>
  <c r="U23" i="25"/>
  <c r="V23" i="25"/>
  <c r="W23" i="25"/>
  <c r="X23" i="25"/>
  <c r="Y23" i="25"/>
  <c r="Z23" i="25"/>
  <c r="AA23" i="25"/>
  <c r="AB23" i="25"/>
  <c r="P24" i="25"/>
  <c r="Q24" i="25"/>
  <c r="R24" i="25"/>
  <c r="S24" i="25"/>
  <c r="T24" i="25"/>
  <c r="U24" i="25"/>
  <c r="V24" i="25"/>
  <c r="W24" i="25"/>
  <c r="X24" i="25"/>
  <c r="Y24" i="25"/>
  <c r="Z24" i="25"/>
  <c r="AA24" i="25"/>
  <c r="AB24" i="25"/>
  <c r="K4" i="25"/>
  <c r="L4" i="25"/>
  <c r="M4" i="25"/>
  <c r="N4" i="25"/>
  <c r="O4" i="25"/>
  <c r="K5" i="25"/>
  <c r="L5" i="25"/>
  <c r="M5" i="25"/>
  <c r="N5" i="25"/>
  <c r="O5" i="25"/>
  <c r="K6" i="25"/>
  <c r="L6" i="25"/>
  <c r="M6" i="25"/>
  <c r="N6" i="25"/>
  <c r="O6" i="25"/>
  <c r="K7" i="25"/>
  <c r="L7" i="25"/>
  <c r="M7" i="25"/>
  <c r="N7" i="25"/>
  <c r="O7" i="25"/>
  <c r="K8" i="25"/>
  <c r="L8" i="25"/>
  <c r="M8" i="25"/>
  <c r="N8" i="25"/>
  <c r="O8" i="25"/>
  <c r="K9" i="25"/>
  <c r="L9" i="25"/>
  <c r="M9" i="25"/>
  <c r="N9" i="25"/>
  <c r="O9" i="25"/>
  <c r="K10" i="25"/>
  <c r="L10" i="25"/>
  <c r="M10" i="25"/>
  <c r="N10" i="25"/>
  <c r="O10" i="25"/>
  <c r="K11" i="25"/>
  <c r="L11" i="25"/>
  <c r="M11" i="25"/>
  <c r="N11" i="25"/>
  <c r="O11" i="25"/>
  <c r="F12" i="25"/>
  <c r="G12" i="25"/>
  <c r="H12" i="25"/>
  <c r="I12" i="25"/>
  <c r="J12" i="25"/>
  <c r="K12" i="25"/>
  <c r="L12" i="25"/>
  <c r="M12" i="25"/>
  <c r="N12" i="25"/>
  <c r="O12" i="25"/>
  <c r="F13" i="25"/>
  <c r="G13" i="25"/>
  <c r="H13" i="25"/>
  <c r="I13" i="25"/>
  <c r="J13" i="25"/>
  <c r="K13" i="25"/>
  <c r="L13" i="25"/>
  <c r="M13" i="25"/>
  <c r="N13" i="25"/>
  <c r="O13" i="25"/>
  <c r="F14" i="25"/>
  <c r="G14" i="25"/>
  <c r="H14" i="25"/>
  <c r="I14" i="25"/>
  <c r="J14" i="25"/>
  <c r="K14" i="25"/>
  <c r="L14" i="25"/>
  <c r="M14" i="25"/>
  <c r="N14" i="25"/>
  <c r="O14" i="25"/>
  <c r="F15" i="25"/>
  <c r="G15" i="25"/>
  <c r="H15" i="25"/>
  <c r="I15" i="25"/>
  <c r="J15" i="25"/>
  <c r="K15" i="25"/>
  <c r="L15" i="25"/>
  <c r="M15" i="25"/>
  <c r="N15" i="25"/>
  <c r="O15" i="25"/>
  <c r="F16" i="25"/>
  <c r="G16" i="25"/>
  <c r="H16" i="25"/>
  <c r="I16" i="25"/>
  <c r="J16" i="25"/>
  <c r="K16" i="25"/>
  <c r="L16" i="25"/>
  <c r="M16" i="25"/>
  <c r="N16" i="25"/>
  <c r="O16" i="25"/>
  <c r="F17" i="25"/>
  <c r="G17" i="25"/>
  <c r="H17" i="25"/>
  <c r="I17" i="25"/>
  <c r="J17" i="25"/>
  <c r="K17" i="25"/>
  <c r="L17" i="25"/>
  <c r="M17" i="25"/>
  <c r="N17" i="25"/>
  <c r="O17" i="25"/>
  <c r="F18" i="25"/>
  <c r="G18" i="25"/>
  <c r="H18" i="25"/>
  <c r="I18" i="25"/>
  <c r="J18" i="25"/>
  <c r="K18" i="25"/>
  <c r="L18" i="25"/>
  <c r="M18" i="25"/>
  <c r="N18" i="25"/>
  <c r="O18" i="25"/>
  <c r="F19" i="25"/>
  <c r="G19" i="25"/>
  <c r="H19" i="25"/>
  <c r="I19" i="25"/>
  <c r="J19" i="25"/>
  <c r="K19" i="25"/>
  <c r="L19" i="25"/>
  <c r="M19" i="25"/>
  <c r="N19" i="25"/>
  <c r="O19" i="25"/>
  <c r="F20" i="25"/>
  <c r="G20" i="25"/>
  <c r="H20" i="25"/>
  <c r="I20" i="25"/>
  <c r="J20" i="25"/>
  <c r="K20" i="25"/>
  <c r="L20" i="25"/>
  <c r="M20" i="25"/>
  <c r="N20" i="25"/>
  <c r="O20" i="25"/>
  <c r="F21" i="25"/>
  <c r="G21" i="25"/>
  <c r="H21" i="25"/>
  <c r="I21" i="25"/>
  <c r="J21" i="25"/>
  <c r="K21" i="25"/>
  <c r="L21" i="25"/>
  <c r="M21" i="25"/>
  <c r="N21" i="25"/>
  <c r="O21" i="25"/>
  <c r="F22" i="25"/>
  <c r="G22" i="25"/>
  <c r="H22" i="25"/>
  <c r="I22" i="25"/>
  <c r="J22" i="25"/>
  <c r="K22" i="25"/>
  <c r="L22" i="25"/>
  <c r="M22" i="25"/>
  <c r="N22" i="25"/>
  <c r="O22" i="25"/>
  <c r="F23" i="25"/>
  <c r="G23" i="25"/>
  <c r="H23" i="25"/>
  <c r="I23" i="25"/>
  <c r="J23" i="25"/>
  <c r="K23" i="25"/>
  <c r="L23" i="25"/>
  <c r="M23" i="25"/>
  <c r="N23" i="25"/>
  <c r="O23" i="25"/>
  <c r="F24" i="25"/>
  <c r="G24" i="25"/>
  <c r="H24" i="25"/>
  <c r="I24" i="25"/>
  <c r="J24" i="25"/>
  <c r="K24" i="25"/>
  <c r="L24" i="25"/>
  <c r="M24" i="25"/>
  <c r="N24" i="25"/>
  <c r="O24" i="25"/>
  <c r="F25" i="25"/>
  <c r="G25" i="25"/>
  <c r="H25" i="25"/>
  <c r="I25" i="25"/>
  <c r="J25" i="25"/>
  <c r="K25" i="25"/>
  <c r="L25" i="25"/>
  <c r="M25" i="25"/>
  <c r="N25" i="25"/>
  <c r="F26" i="25"/>
  <c r="G26" i="25"/>
  <c r="H26" i="25"/>
  <c r="I26" i="25"/>
  <c r="J26" i="25"/>
  <c r="K26" i="25"/>
  <c r="L26" i="25"/>
  <c r="M26" i="25"/>
  <c r="N26" i="25"/>
  <c r="F27" i="25"/>
  <c r="G27" i="25"/>
  <c r="H27" i="25"/>
  <c r="I27" i="25"/>
  <c r="J27" i="25"/>
  <c r="K27" i="25"/>
  <c r="L27" i="25"/>
  <c r="M27" i="25"/>
  <c r="N27" i="25"/>
  <c r="F28" i="25"/>
  <c r="G28" i="25"/>
  <c r="H28" i="25"/>
  <c r="I28" i="25"/>
  <c r="J28" i="25"/>
  <c r="K28" i="25"/>
  <c r="L28" i="25"/>
  <c r="M28" i="25"/>
  <c r="N28" i="25"/>
  <c r="F29" i="25"/>
  <c r="G29" i="25"/>
  <c r="H29" i="25"/>
  <c r="I29" i="25"/>
  <c r="J29" i="25"/>
  <c r="K29" i="25"/>
  <c r="L29" i="25"/>
  <c r="M29" i="25"/>
  <c r="N29" i="25"/>
  <c r="F30" i="25"/>
  <c r="G30" i="25"/>
  <c r="H30" i="25"/>
  <c r="I30" i="25"/>
  <c r="J30" i="25"/>
  <c r="K30" i="25"/>
  <c r="L30" i="25"/>
  <c r="M30" i="25"/>
  <c r="N30" i="25"/>
  <c r="F31" i="25"/>
  <c r="G31" i="25"/>
  <c r="H31" i="25"/>
  <c r="I31" i="25"/>
  <c r="J31" i="25"/>
  <c r="K31" i="25"/>
  <c r="L31" i="25"/>
  <c r="M31" i="25"/>
  <c r="N31" i="25"/>
  <c r="F32" i="25"/>
  <c r="G32" i="25"/>
  <c r="H32" i="25"/>
  <c r="I32" i="25"/>
  <c r="J32" i="25"/>
  <c r="K32" i="25"/>
  <c r="L32" i="25"/>
  <c r="M32" i="25"/>
  <c r="N32" i="25"/>
  <c r="F33" i="25"/>
  <c r="G33" i="25"/>
  <c r="H33" i="25"/>
  <c r="I33" i="25"/>
  <c r="J33" i="25"/>
  <c r="K33" i="25"/>
  <c r="L33" i="25"/>
  <c r="M33" i="25"/>
  <c r="N33" i="25"/>
  <c r="F34" i="25"/>
  <c r="G34" i="25"/>
  <c r="H34" i="25"/>
  <c r="I34" i="25"/>
  <c r="J34" i="25"/>
  <c r="K34" i="25"/>
  <c r="L34" i="25"/>
  <c r="M34" i="25"/>
  <c r="N34" i="25"/>
  <c r="F35" i="25"/>
  <c r="G35" i="25"/>
  <c r="H35" i="25"/>
  <c r="I35" i="25"/>
  <c r="J35" i="25"/>
  <c r="K35" i="25"/>
  <c r="L35" i="25"/>
  <c r="M35" i="25"/>
  <c r="N35" i="25"/>
  <c r="F36" i="25"/>
  <c r="G36" i="25"/>
  <c r="H36" i="25"/>
  <c r="I36" i="25"/>
  <c r="J36" i="25"/>
  <c r="K36" i="25"/>
  <c r="L36" i="25"/>
  <c r="M36" i="25"/>
  <c r="N36" i="25"/>
  <c r="F37" i="25"/>
  <c r="G37" i="25"/>
  <c r="H37" i="25"/>
  <c r="I37" i="25"/>
  <c r="J37" i="25"/>
  <c r="K37" i="25"/>
  <c r="L37" i="25"/>
  <c r="M37" i="25"/>
  <c r="N37" i="25"/>
  <c r="F38" i="25"/>
  <c r="G38" i="25"/>
  <c r="H38" i="25"/>
  <c r="I38" i="25"/>
  <c r="J38" i="25"/>
  <c r="K38" i="25"/>
  <c r="L38" i="25"/>
  <c r="M38" i="25"/>
  <c r="N38" i="25"/>
  <c r="F39" i="25"/>
  <c r="G39" i="25"/>
  <c r="H39" i="25"/>
  <c r="I39" i="25"/>
  <c r="J39" i="25"/>
  <c r="K39" i="25"/>
  <c r="L39" i="25"/>
  <c r="M39" i="25"/>
  <c r="N39" i="25"/>
  <c r="F40" i="25"/>
  <c r="G40" i="25"/>
  <c r="H40" i="25"/>
  <c r="I40" i="25"/>
  <c r="J40" i="25"/>
  <c r="K40" i="25"/>
  <c r="L40" i="25"/>
  <c r="M40" i="25"/>
  <c r="N40" i="25"/>
  <c r="F41" i="25"/>
  <c r="G41" i="25"/>
  <c r="H41" i="25"/>
  <c r="I41" i="25"/>
  <c r="J41" i="25"/>
  <c r="K41" i="25"/>
  <c r="L41" i="25"/>
  <c r="M41" i="25"/>
  <c r="N41" i="25"/>
  <c r="F42" i="25"/>
  <c r="G42" i="25"/>
  <c r="H42" i="25"/>
  <c r="I42" i="25"/>
  <c r="J42" i="25"/>
  <c r="K42" i="25"/>
  <c r="L42" i="25"/>
  <c r="M42" i="25"/>
  <c r="N42" i="25"/>
  <c r="F43" i="25"/>
  <c r="G43" i="25"/>
  <c r="H43" i="25"/>
  <c r="I43" i="25"/>
  <c r="J43" i="25"/>
  <c r="K43" i="25"/>
  <c r="L43" i="25"/>
  <c r="M43" i="25"/>
  <c r="N43" i="25"/>
  <c r="F44" i="25"/>
  <c r="G44" i="25"/>
  <c r="H44" i="25"/>
  <c r="I44" i="25"/>
  <c r="J44" i="25"/>
  <c r="K44" i="25"/>
  <c r="L44" i="25"/>
  <c r="M44" i="25"/>
  <c r="N44" i="25"/>
  <c r="F45" i="25"/>
  <c r="G45" i="25"/>
  <c r="H45" i="25"/>
  <c r="I45" i="25"/>
  <c r="J45" i="25"/>
  <c r="K45" i="25"/>
  <c r="L45" i="25"/>
  <c r="M45" i="25"/>
  <c r="N45" i="25"/>
  <c r="F46" i="25"/>
  <c r="G46" i="25"/>
  <c r="H46" i="25"/>
  <c r="I46" i="25"/>
  <c r="J46" i="25"/>
  <c r="K46" i="25"/>
  <c r="L46" i="25"/>
  <c r="M46" i="25"/>
  <c r="N46" i="25"/>
  <c r="F47" i="25"/>
  <c r="G47" i="25"/>
  <c r="H47" i="25"/>
  <c r="I47" i="25"/>
  <c r="J47" i="25"/>
  <c r="K47" i="25"/>
  <c r="L47" i="25"/>
  <c r="M47" i="25"/>
  <c r="N47" i="25"/>
  <c r="F48" i="25"/>
  <c r="G48" i="25"/>
  <c r="H48" i="25"/>
  <c r="I48" i="25"/>
  <c r="J48" i="25"/>
  <c r="K48" i="25"/>
  <c r="L48" i="25"/>
  <c r="M48" i="25"/>
  <c r="N48" i="25"/>
  <c r="F49" i="25"/>
  <c r="G49" i="25"/>
  <c r="H49" i="25"/>
  <c r="I49" i="25"/>
  <c r="J49" i="25"/>
  <c r="K49" i="25"/>
  <c r="L49" i="25"/>
  <c r="M49" i="25"/>
  <c r="N49" i="25"/>
  <c r="F50" i="25"/>
  <c r="G50" i="25"/>
  <c r="H50" i="25"/>
  <c r="I50" i="25"/>
  <c r="J50" i="25"/>
  <c r="K50" i="25"/>
  <c r="L50" i="25"/>
  <c r="M50" i="25"/>
  <c r="N50" i="25"/>
  <c r="F51" i="25"/>
  <c r="G51" i="25"/>
  <c r="H51" i="25"/>
  <c r="I51" i="25"/>
  <c r="J51" i="25"/>
  <c r="K51" i="25"/>
  <c r="L51" i="25"/>
  <c r="M51" i="25"/>
  <c r="N51" i="25"/>
  <c r="F52" i="25"/>
  <c r="G52" i="25"/>
  <c r="H52" i="25"/>
  <c r="I52" i="25"/>
  <c r="J52" i="25"/>
  <c r="K52" i="25"/>
  <c r="L52" i="25"/>
  <c r="M52" i="25"/>
  <c r="N52" i="25"/>
  <c r="F53" i="25"/>
  <c r="G53" i="25"/>
  <c r="H53" i="25"/>
  <c r="I53" i="25"/>
  <c r="J53" i="25"/>
  <c r="K53" i="25"/>
  <c r="L53" i="25"/>
  <c r="M53" i="25"/>
  <c r="N53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B59" i="25"/>
  <c r="C59" i="25"/>
  <c r="B60" i="25"/>
  <c r="C60" i="25"/>
  <c r="C58" i="25"/>
  <c r="B58" i="25"/>
  <c r="AI4" i="25"/>
  <c r="AJ4" i="25"/>
  <c r="AK4" i="25"/>
  <c r="AL4" i="25"/>
  <c r="AM4" i="25"/>
  <c r="AN4" i="25"/>
  <c r="AO4" i="25"/>
  <c r="AP4" i="25"/>
  <c r="AQ4" i="25"/>
  <c r="AR4" i="25"/>
  <c r="AS4" i="25"/>
  <c r="AT4" i="25"/>
  <c r="AU4" i="25"/>
  <c r="AV4" i="25"/>
  <c r="AW4" i="25"/>
  <c r="AX4" i="25"/>
  <c r="AY4" i="25"/>
  <c r="AZ4" i="25"/>
  <c r="BA4" i="25"/>
  <c r="BB4" i="25"/>
  <c r="BC4" i="25"/>
  <c r="BD4" i="25"/>
  <c r="BE4" i="25"/>
  <c r="AH4" i="25"/>
  <c r="F4" i="25"/>
  <c r="G4" i="25"/>
  <c r="H4" i="25"/>
  <c r="I4" i="25"/>
  <c r="J4" i="25"/>
  <c r="F5" i="25"/>
  <c r="G5" i="25"/>
  <c r="H5" i="25"/>
  <c r="I5" i="25"/>
  <c r="J5" i="25"/>
  <c r="F6" i="25"/>
  <c r="G6" i="25"/>
  <c r="H6" i="25"/>
  <c r="I6" i="25"/>
  <c r="J6" i="25"/>
  <c r="F7" i="25"/>
  <c r="G7" i="25"/>
  <c r="H7" i="25"/>
  <c r="I7" i="25"/>
  <c r="J7" i="25"/>
  <c r="F8" i="25"/>
  <c r="G8" i="25"/>
  <c r="H8" i="25"/>
  <c r="I8" i="25"/>
  <c r="J8" i="25"/>
  <c r="F9" i="25"/>
  <c r="G9" i="25"/>
  <c r="H9" i="25"/>
  <c r="I9" i="25"/>
  <c r="J9" i="25"/>
  <c r="F10" i="25"/>
  <c r="G10" i="25"/>
  <c r="H10" i="25"/>
  <c r="I10" i="25"/>
  <c r="J10" i="25"/>
  <c r="F11" i="25"/>
  <c r="G11" i="25"/>
  <c r="H11" i="25"/>
  <c r="I11" i="25"/>
  <c r="J11" i="25"/>
  <c r="E5" i="25"/>
  <c r="E6" i="25"/>
  <c r="E7" i="25"/>
  <c r="E8" i="25"/>
  <c r="E9" i="25"/>
  <c r="E10" i="25"/>
  <c r="E11" i="25"/>
  <c r="E12" i="25"/>
  <c r="E4" i="25"/>
  <c r="B53" i="25"/>
  <c r="C53" i="25"/>
  <c r="B5" i="25"/>
  <c r="C5" i="25"/>
  <c r="B6" i="25"/>
  <c r="C6" i="25"/>
  <c r="B7" i="25"/>
  <c r="C7" i="25"/>
  <c r="B8" i="25"/>
  <c r="C8" i="25"/>
  <c r="B9" i="25"/>
  <c r="C9" i="25"/>
  <c r="B10" i="25"/>
  <c r="C10" i="25"/>
  <c r="B11" i="25"/>
  <c r="C11" i="25"/>
  <c r="B12" i="25"/>
  <c r="C12" i="25"/>
  <c r="B13" i="25"/>
  <c r="C13" i="25"/>
  <c r="B14" i="25"/>
  <c r="C14" i="25"/>
  <c r="B15" i="25"/>
  <c r="C15" i="25"/>
  <c r="B16" i="25"/>
  <c r="C16" i="25"/>
  <c r="B17" i="25"/>
  <c r="C17" i="25"/>
  <c r="B18" i="25"/>
  <c r="C18" i="25"/>
  <c r="B19" i="25"/>
  <c r="C19" i="25"/>
  <c r="B20" i="25"/>
  <c r="C20" i="25"/>
  <c r="B21" i="25"/>
  <c r="C21" i="25"/>
  <c r="B22" i="25"/>
  <c r="C22" i="25"/>
  <c r="B23" i="25"/>
  <c r="C23" i="25"/>
  <c r="B24" i="25"/>
  <c r="C24" i="25"/>
  <c r="B25" i="25"/>
  <c r="C25" i="25"/>
  <c r="B26" i="25"/>
  <c r="C26" i="25"/>
  <c r="B27" i="25"/>
  <c r="C27" i="25"/>
  <c r="B28" i="25"/>
  <c r="C28" i="25"/>
  <c r="B29" i="25"/>
  <c r="C29" i="25"/>
  <c r="B30" i="25"/>
  <c r="C30" i="25"/>
  <c r="B31" i="25"/>
  <c r="C31" i="25"/>
  <c r="B32" i="25"/>
  <c r="C32" i="25"/>
  <c r="B33" i="25"/>
  <c r="C33" i="25"/>
  <c r="B34" i="25"/>
  <c r="C34" i="25"/>
  <c r="B35" i="25"/>
  <c r="C35" i="25"/>
  <c r="B36" i="25"/>
  <c r="C36" i="25"/>
  <c r="B37" i="25"/>
  <c r="C37" i="25"/>
  <c r="B38" i="25"/>
  <c r="C38" i="25"/>
  <c r="B39" i="25"/>
  <c r="C39" i="25"/>
  <c r="B40" i="25"/>
  <c r="C40" i="25"/>
  <c r="B41" i="25"/>
  <c r="C41" i="25"/>
  <c r="B42" i="25"/>
  <c r="C42" i="25"/>
  <c r="B43" i="25"/>
  <c r="C43" i="25"/>
  <c r="B44" i="25"/>
  <c r="C44" i="25"/>
  <c r="B45" i="25"/>
  <c r="C45" i="25"/>
  <c r="B46" i="25"/>
  <c r="C46" i="25"/>
  <c r="B47" i="25"/>
  <c r="C47" i="25"/>
  <c r="B48" i="25"/>
  <c r="C48" i="25"/>
  <c r="B49" i="25"/>
  <c r="C49" i="25"/>
  <c r="B50" i="25"/>
  <c r="C50" i="25"/>
  <c r="B51" i="25"/>
  <c r="C51" i="25"/>
  <c r="B52" i="25"/>
  <c r="C52" i="25"/>
  <c r="C4" i="25"/>
  <c r="B4" i="25"/>
  <c r="AN67" i="4" l="1"/>
  <c r="AN64" i="4"/>
  <c r="AN35" i="4"/>
  <c r="AN38" i="4"/>
  <c r="AC226" i="25"/>
  <c r="BF226" i="25"/>
  <c r="AC321" i="25"/>
  <c r="BF320" i="25"/>
  <c r="BF312" i="25"/>
  <c r="BF304" i="25"/>
  <c r="BF296" i="25"/>
  <c r="BF288" i="25"/>
  <c r="AC334" i="25"/>
  <c r="AC326" i="25"/>
  <c r="AC257" i="25"/>
  <c r="AC307" i="25"/>
  <c r="AC291" i="25"/>
  <c r="AC283" i="25"/>
  <c r="AC248" i="25"/>
  <c r="AC224" i="25"/>
  <c r="BF248" i="25"/>
  <c r="BF224" i="25"/>
  <c r="AC302" i="25"/>
  <c r="BF318" i="25"/>
  <c r="BF310" i="25"/>
  <c r="BF302" i="25"/>
  <c r="BF294" i="25"/>
  <c r="BF286" i="25"/>
  <c r="BF278" i="25"/>
  <c r="AC372" i="25"/>
  <c r="AC364" i="25"/>
  <c r="AC356" i="25"/>
  <c r="AC348" i="25"/>
  <c r="AC332" i="25"/>
  <c r="AC255" i="25"/>
  <c r="AC247" i="25"/>
  <c r="AC239" i="25"/>
  <c r="AC231" i="25"/>
  <c r="AC223" i="25"/>
  <c r="BF263" i="25"/>
  <c r="BF255" i="25"/>
  <c r="BF247" i="25"/>
  <c r="BF239" i="25"/>
  <c r="BF231" i="25"/>
  <c r="BF223" i="25"/>
  <c r="AC318" i="25"/>
  <c r="AC310" i="25"/>
  <c r="AC294" i="25"/>
  <c r="AC286" i="25"/>
  <c r="AC317" i="25"/>
  <c r="AC309" i="25"/>
  <c r="AC285" i="25"/>
  <c r="BF317" i="25"/>
  <c r="AC222" i="25"/>
  <c r="BF222" i="25"/>
  <c r="AC301" i="25"/>
  <c r="AC293" i="25"/>
  <c r="AC370" i="25"/>
  <c r="BF171" i="25"/>
  <c r="AC261" i="25"/>
  <c r="AC253" i="25"/>
  <c r="AC237" i="25"/>
  <c r="AC229" i="25"/>
  <c r="AC221" i="25"/>
  <c r="BF261" i="25"/>
  <c r="BF253" i="25"/>
  <c r="BF237" i="25"/>
  <c r="BF229" i="25"/>
  <c r="BF221" i="25"/>
  <c r="AC316" i="25"/>
  <c r="AC308" i="25"/>
  <c r="AC300" i="25"/>
  <c r="AC292" i="25"/>
  <c r="AC284" i="25"/>
  <c r="AC319" i="25"/>
  <c r="AC311" i="25"/>
  <c r="AC303" i="25"/>
  <c r="AC295" i="25"/>
  <c r="AC287" i="25"/>
  <c r="BF315" i="25"/>
  <c r="BF307" i="25"/>
  <c r="BF299" i="25"/>
  <c r="BF291" i="25"/>
  <c r="BF283" i="25"/>
  <c r="AC329" i="25"/>
  <c r="AC218" i="25"/>
  <c r="AC252" i="25"/>
  <c r="AC236" i="25"/>
  <c r="AC228" i="25"/>
  <c r="AC220" i="25"/>
  <c r="BF252" i="25"/>
  <c r="BF228" i="25"/>
  <c r="BF220" i="25"/>
  <c r="AC315" i="25"/>
  <c r="AC299" i="25"/>
  <c r="AC282" i="25"/>
  <c r="BF272" i="25"/>
  <c r="BF314" i="25"/>
  <c r="BF306" i="25"/>
  <c r="BF298" i="25"/>
  <c r="BF290" i="25"/>
  <c r="BF282" i="25"/>
  <c r="BF274" i="25"/>
  <c r="AC328" i="25"/>
  <c r="AC81" i="25"/>
  <c r="AC259" i="25"/>
  <c r="AC251" i="25"/>
  <c r="AC243" i="25"/>
  <c r="AC235" i="25"/>
  <c r="AC227" i="25"/>
  <c r="AC219" i="25"/>
  <c r="BF259" i="25"/>
  <c r="BF251" i="25"/>
  <c r="BF243" i="25"/>
  <c r="BF235" i="25"/>
  <c r="BF227" i="25"/>
  <c r="BF219" i="25"/>
  <c r="AC314" i="25"/>
  <c r="AC306" i="25"/>
  <c r="AC298" i="25"/>
  <c r="AC290" i="25"/>
  <c r="AC274" i="25"/>
  <c r="AC313" i="25"/>
  <c r="AC305" i="25"/>
  <c r="AC297" i="25"/>
  <c r="AC289" i="25"/>
  <c r="BF321" i="25"/>
  <c r="BF313" i="25"/>
  <c r="BF305" i="25"/>
  <c r="BF297" i="25"/>
  <c r="BF289" i="25"/>
  <c r="BF273" i="25"/>
  <c r="AC325" i="25"/>
  <c r="AC367" i="25"/>
  <c r="AC359" i="25"/>
  <c r="AC351" i="25"/>
  <c r="AC343" i="25"/>
  <c r="AC335" i="25"/>
  <c r="AC327" i="25"/>
  <c r="AC373" i="25"/>
  <c r="AC365" i="25"/>
  <c r="AC357" i="25"/>
  <c r="AC349" i="25"/>
  <c r="AC341" i="25"/>
  <c r="BF367" i="25"/>
  <c r="BF359" i="25"/>
  <c r="BF351" i="25"/>
  <c r="BF343" i="25"/>
  <c r="BF335" i="25"/>
  <c r="C62" i="6"/>
  <c r="C62" i="5"/>
  <c r="D62" i="7"/>
  <c r="C62" i="9"/>
  <c r="I62" i="9"/>
  <c r="C62" i="8"/>
  <c r="C62" i="7"/>
  <c r="C62" i="3"/>
  <c r="C62" i="23"/>
  <c r="E62" i="7"/>
  <c r="BF62" i="9" s="1"/>
  <c r="C62" i="4"/>
  <c r="D62" i="23"/>
  <c r="L62" i="23"/>
  <c r="E62" i="23"/>
  <c r="M62" i="23"/>
  <c r="F62" i="23"/>
  <c r="G62" i="23"/>
  <c r="H62" i="23"/>
  <c r="I62" i="23"/>
  <c r="E62" i="8"/>
  <c r="BG62" i="9" s="1"/>
  <c r="C54" i="6"/>
  <c r="D54" i="7"/>
  <c r="C54" i="5"/>
  <c r="C54" i="9"/>
  <c r="I54" i="9"/>
  <c r="C54" i="3"/>
  <c r="E54" i="7"/>
  <c r="BF54" i="9" s="1"/>
  <c r="C54" i="23"/>
  <c r="C54" i="4"/>
  <c r="C54" i="8"/>
  <c r="C54" i="7"/>
  <c r="D54" i="23"/>
  <c r="L54" i="23"/>
  <c r="E54" i="23"/>
  <c r="M54" i="23"/>
  <c r="F54" i="23"/>
  <c r="G54" i="23"/>
  <c r="H54" i="23"/>
  <c r="I54" i="23"/>
  <c r="E54" i="8"/>
  <c r="BG54" i="9" s="1"/>
  <c r="C46" i="6"/>
  <c r="D46" i="7"/>
  <c r="C46" i="5"/>
  <c r="C46" i="9"/>
  <c r="I46" i="9"/>
  <c r="C46" i="3"/>
  <c r="C46" i="7"/>
  <c r="C46" i="23"/>
  <c r="C46" i="4"/>
  <c r="E46" i="7"/>
  <c r="BF46" i="9" s="1"/>
  <c r="C46" i="8"/>
  <c r="D46" i="23"/>
  <c r="L46" i="23"/>
  <c r="E46" i="23"/>
  <c r="M46" i="23"/>
  <c r="F46" i="23"/>
  <c r="G46" i="23"/>
  <c r="H46" i="23"/>
  <c r="I46" i="23"/>
  <c r="E46" i="8"/>
  <c r="BG46" i="9" s="1"/>
  <c r="C38" i="6"/>
  <c r="D38" i="7"/>
  <c r="C38" i="5"/>
  <c r="C38" i="9"/>
  <c r="I38" i="9"/>
  <c r="C38" i="4"/>
  <c r="C38" i="8"/>
  <c r="C38" i="3"/>
  <c r="E38" i="7"/>
  <c r="BF38" i="9" s="1"/>
  <c r="C38" i="23"/>
  <c r="C38" i="7"/>
  <c r="D38" i="23"/>
  <c r="L38" i="23"/>
  <c r="E38" i="23"/>
  <c r="M38" i="23"/>
  <c r="F38" i="23"/>
  <c r="G38" i="23"/>
  <c r="H38" i="23"/>
  <c r="I38" i="23"/>
  <c r="E38" i="8"/>
  <c r="BG38" i="9" s="1"/>
  <c r="C32" i="9"/>
  <c r="C32" i="8"/>
  <c r="C32" i="4"/>
  <c r="C32" i="23"/>
  <c r="D32" i="7"/>
  <c r="E32" i="7"/>
  <c r="BF32" i="9" s="1"/>
  <c r="C32" i="7"/>
  <c r="C32" i="6"/>
  <c r="C32" i="3"/>
  <c r="C32" i="5"/>
  <c r="I32" i="9"/>
  <c r="J32" i="23"/>
  <c r="K32" i="23"/>
  <c r="D32" i="23"/>
  <c r="L32" i="23"/>
  <c r="E32" i="23"/>
  <c r="M32" i="23"/>
  <c r="E32" i="8"/>
  <c r="BG32" i="9" s="1"/>
  <c r="F32" i="23"/>
  <c r="D32" i="8"/>
  <c r="G32" i="23"/>
  <c r="X32" i="9"/>
  <c r="D29" i="3"/>
  <c r="I29" i="9"/>
  <c r="E69" i="3"/>
  <c r="G69" i="9" s="1"/>
  <c r="G66" i="3"/>
  <c r="BB66" i="9" s="1"/>
  <c r="D66" i="9" s="1"/>
  <c r="D64" i="3"/>
  <c r="F64" i="9" s="1"/>
  <c r="E61" i="3"/>
  <c r="G61" i="9" s="1"/>
  <c r="G58" i="3"/>
  <c r="BB58" i="9" s="1"/>
  <c r="D58" i="9" s="1"/>
  <c r="D56" i="3"/>
  <c r="F56" i="9" s="1"/>
  <c r="E53" i="3"/>
  <c r="G53" i="9" s="1"/>
  <c r="G50" i="3"/>
  <c r="BB50" i="9" s="1"/>
  <c r="D50" i="9" s="1"/>
  <c r="D48" i="3"/>
  <c r="F48" i="9" s="1"/>
  <c r="E45" i="3"/>
  <c r="G45" i="9" s="1"/>
  <c r="G42" i="3"/>
  <c r="BB42" i="9" s="1"/>
  <c r="D42" i="9" s="1"/>
  <c r="D40" i="3"/>
  <c r="F40" i="9" s="1"/>
  <c r="E37" i="3"/>
  <c r="G37" i="9" s="1"/>
  <c r="G31" i="3"/>
  <c r="BB31" i="9" s="1"/>
  <c r="D31" i="9" s="1"/>
  <c r="D69" i="4"/>
  <c r="H69" i="9" s="1"/>
  <c r="D61" i="4"/>
  <c r="H61" i="9" s="1"/>
  <c r="D53" i="4"/>
  <c r="H53" i="9" s="1"/>
  <c r="D45" i="4"/>
  <c r="H45" i="9" s="1"/>
  <c r="D37" i="4"/>
  <c r="H37" i="9" s="1"/>
  <c r="AN66" i="4"/>
  <c r="AN63" i="4"/>
  <c r="AN37" i="4"/>
  <c r="AN30" i="4"/>
  <c r="E62" i="4"/>
  <c r="BC62" i="9" s="1"/>
  <c r="E54" i="4"/>
  <c r="BC54" i="9" s="1"/>
  <c r="E46" i="4"/>
  <c r="BC46" i="9" s="1"/>
  <c r="E38" i="4"/>
  <c r="BC38" i="9" s="1"/>
  <c r="D32" i="5"/>
  <c r="AC32" i="9" s="1"/>
  <c r="F37" i="5"/>
  <c r="BD37" i="9" s="1"/>
  <c r="E40" i="5"/>
  <c r="O40" i="9" s="1"/>
  <c r="D43" i="5"/>
  <c r="AC43" i="9" s="1"/>
  <c r="F45" i="5"/>
  <c r="BD45" i="9" s="1"/>
  <c r="E48" i="5"/>
  <c r="O48" i="9" s="1"/>
  <c r="F53" i="5"/>
  <c r="BD53" i="9" s="1"/>
  <c r="E56" i="5"/>
  <c r="O56" i="9" s="1"/>
  <c r="D59" i="5"/>
  <c r="AC59" i="9" s="1"/>
  <c r="F61" i="5"/>
  <c r="BD61" i="9" s="1"/>
  <c r="E64" i="5"/>
  <c r="O64" i="9" s="1"/>
  <c r="F69" i="5"/>
  <c r="BD69" i="9" s="1"/>
  <c r="E37" i="6"/>
  <c r="BE37" i="9" s="1"/>
  <c r="E41" i="6"/>
  <c r="BE41" i="9" s="1"/>
  <c r="E45" i="6"/>
  <c r="BE45" i="9" s="1"/>
  <c r="E49" i="6"/>
  <c r="BE49" i="9" s="1"/>
  <c r="E53" i="6"/>
  <c r="BE53" i="9" s="1"/>
  <c r="E57" i="6"/>
  <c r="BE57" i="9" s="1"/>
  <c r="E61" i="6"/>
  <c r="BE61" i="9" s="1"/>
  <c r="E65" i="6"/>
  <c r="BE65" i="9" s="1"/>
  <c r="E69" i="6"/>
  <c r="BE69" i="9" s="1"/>
  <c r="AG54" i="6"/>
  <c r="AF41" i="6"/>
  <c r="D46" i="8"/>
  <c r="D62" i="8"/>
  <c r="E69" i="23"/>
  <c r="M65" i="23"/>
  <c r="K62" i="23"/>
  <c r="G56" i="23"/>
  <c r="E53" i="23"/>
  <c r="M49" i="23"/>
  <c r="K46" i="23"/>
  <c r="G40" i="23"/>
  <c r="E37" i="23"/>
  <c r="AC340" i="25"/>
  <c r="BF374" i="25"/>
  <c r="BF366" i="25"/>
  <c r="BF358" i="25"/>
  <c r="BF350" i="25"/>
  <c r="BF342" i="25"/>
  <c r="C67" i="9"/>
  <c r="C67" i="4"/>
  <c r="I67" i="9"/>
  <c r="C67" i="23"/>
  <c r="C67" i="5"/>
  <c r="C67" i="3"/>
  <c r="C67" i="8"/>
  <c r="C67" i="7"/>
  <c r="D67" i="7"/>
  <c r="C67" i="6"/>
  <c r="E67" i="7"/>
  <c r="BF67" i="9" s="1"/>
  <c r="J67" i="23"/>
  <c r="K67" i="23"/>
  <c r="D67" i="23"/>
  <c r="L67" i="23"/>
  <c r="E67" i="23"/>
  <c r="M67" i="23"/>
  <c r="E67" i="8"/>
  <c r="BG67" i="9" s="1"/>
  <c r="F67" i="23"/>
  <c r="D67" i="8"/>
  <c r="G67" i="23"/>
  <c r="X67" i="9"/>
  <c r="C59" i="9"/>
  <c r="C59" i="4"/>
  <c r="I59" i="9"/>
  <c r="C59" i="23"/>
  <c r="C59" i="7"/>
  <c r="C59" i="6"/>
  <c r="D59" i="7"/>
  <c r="E59" i="7"/>
  <c r="BF59" i="9" s="1"/>
  <c r="C59" i="5"/>
  <c r="C59" i="8"/>
  <c r="C59" i="3"/>
  <c r="J59" i="23"/>
  <c r="K59" i="23"/>
  <c r="D59" i="23"/>
  <c r="L59" i="23"/>
  <c r="E59" i="23"/>
  <c r="M59" i="23"/>
  <c r="E59" i="8"/>
  <c r="BG59" i="9" s="1"/>
  <c r="F59" i="23"/>
  <c r="D59" i="8"/>
  <c r="G59" i="23"/>
  <c r="X59" i="9"/>
  <c r="C51" i="9"/>
  <c r="C51" i="4"/>
  <c r="I51" i="9"/>
  <c r="C51" i="23"/>
  <c r="C51" i="8"/>
  <c r="C51" i="5"/>
  <c r="C51" i="3"/>
  <c r="D51" i="7"/>
  <c r="C51" i="6"/>
  <c r="E51" i="7"/>
  <c r="BF51" i="9" s="1"/>
  <c r="C51" i="7"/>
  <c r="J51" i="23"/>
  <c r="K51" i="23"/>
  <c r="D51" i="23"/>
  <c r="L51" i="23"/>
  <c r="E51" i="23"/>
  <c r="M51" i="23"/>
  <c r="E51" i="8"/>
  <c r="BG51" i="9" s="1"/>
  <c r="F51" i="23"/>
  <c r="D51" i="8"/>
  <c r="G51" i="23"/>
  <c r="X51" i="9"/>
  <c r="C43" i="9"/>
  <c r="C43" i="4"/>
  <c r="I43" i="9"/>
  <c r="C43" i="23"/>
  <c r="C43" i="8"/>
  <c r="C43" i="6"/>
  <c r="C43" i="5"/>
  <c r="D43" i="7"/>
  <c r="E43" i="7"/>
  <c r="BF43" i="9" s="1"/>
  <c r="C43" i="3"/>
  <c r="C43" i="7"/>
  <c r="J43" i="23"/>
  <c r="K43" i="23"/>
  <c r="D43" i="23"/>
  <c r="L43" i="23"/>
  <c r="E43" i="23"/>
  <c r="M43" i="23"/>
  <c r="E43" i="8"/>
  <c r="BG43" i="9" s="1"/>
  <c r="F43" i="23"/>
  <c r="D43" i="8"/>
  <c r="G43" i="23"/>
  <c r="X43" i="9"/>
  <c r="D69" i="3"/>
  <c r="F69" i="3" s="1"/>
  <c r="D61" i="3"/>
  <c r="F61" i="9" s="1"/>
  <c r="D53" i="3"/>
  <c r="F53" i="9" s="1"/>
  <c r="D45" i="3"/>
  <c r="F45" i="9" s="1"/>
  <c r="D37" i="3"/>
  <c r="F37" i="9" s="1"/>
  <c r="E31" i="3"/>
  <c r="G31" i="9" s="1"/>
  <c r="D68" i="4"/>
  <c r="M68" i="9" s="1"/>
  <c r="D60" i="4"/>
  <c r="H60" i="9" s="1"/>
  <c r="D52" i="4"/>
  <c r="D44" i="4"/>
  <c r="D36" i="4"/>
  <c r="M36" i="9" s="1"/>
  <c r="AN69" i="4"/>
  <c r="AN52" i="4"/>
  <c r="AN49" i="4"/>
  <c r="AN46" i="4"/>
  <c r="AN43" i="4"/>
  <c r="AN40" i="4"/>
  <c r="E69" i="4"/>
  <c r="BC69" i="9" s="1"/>
  <c r="E61" i="4"/>
  <c r="BC61" i="9" s="1"/>
  <c r="E53" i="4"/>
  <c r="BC53" i="9" s="1"/>
  <c r="E45" i="4"/>
  <c r="BC45" i="9" s="1"/>
  <c r="E37" i="4"/>
  <c r="BC37" i="9" s="1"/>
  <c r="E32" i="5"/>
  <c r="L32" i="9" s="1"/>
  <c r="D38" i="5"/>
  <c r="AC38" i="9" s="1"/>
  <c r="F40" i="5"/>
  <c r="BD40" i="9" s="1"/>
  <c r="E43" i="5"/>
  <c r="O43" i="9" s="1"/>
  <c r="D46" i="5"/>
  <c r="AC46" i="9" s="1"/>
  <c r="E51" i="5"/>
  <c r="O51" i="9" s="1"/>
  <c r="D54" i="5"/>
  <c r="AC54" i="9" s="1"/>
  <c r="F56" i="5"/>
  <c r="BD56" i="9" s="1"/>
  <c r="E59" i="5"/>
  <c r="O59" i="9" s="1"/>
  <c r="D62" i="5"/>
  <c r="AC62" i="9" s="1"/>
  <c r="E67" i="5"/>
  <c r="O67" i="9" s="1"/>
  <c r="D31" i="6"/>
  <c r="D38" i="6"/>
  <c r="D42" i="6"/>
  <c r="D46" i="6"/>
  <c r="D50" i="6"/>
  <c r="D54" i="6"/>
  <c r="D58" i="6"/>
  <c r="D62" i="6"/>
  <c r="D66" i="6"/>
  <c r="AE60" i="6"/>
  <c r="AE58" i="6"/>
  <c r="AE56" i="6"/>
  <c r="AE45" i="6"/>
  <c r="AX65" i="7"/>
  <c r="AT49" i="7"/>
  <c r="AX33" i="7"/>
  <c r="E49" i="8"/>
  <c r="BG49" i="9" s="1"/>
  <c r="E65" i="8"/>
  <c r="BG65" i="9" s="1"/>
  <c r="AF58" i="8"/>
  <c r="L65" i="23"/>
  <c r="J62" i="23"/>
  <c r="H59" i="23"/>
  <c r="L49" i="23"/>
  <c r="J46" i="23"/>
  <c r="H43" i="23"/>
  <c r="C64" i="23"/>
  <c r="C64" i="8"/>
  <c r="E64" i="7"/>
  <c r="BF64" i="9" s="1"/>
  <c r="C64" i="3"/>
  <c r="D64" i="7"/>
  <c r="C64" i="5"/>
  <c r="I64" i="9"/>
  <c r="C64" i="4"/>
  <c r="C64" i="7"/>
  <c r="C64" i="9"/>
  <c r="C64" i="6"/>
  <c r="H64" i="23"/>
  <c r="I64" i="23"/>
  <c r="E64" i="8"/>
  <c r="BG64" i="9" s="1"/>
  <c r="J64" i="23"/>
  <c r="D64" i="8"/>
  <c r="K64" i="23"/>
  <c r="D64" i="23"/>
  <c r="L64" i="23"/>
  <c r="X64" i="9"/>
  <c r="E64" i="23"/>
  <c r="M64" i="23"/>
  <c r="C56" i="23"/>
  <c r="C56" i="8"/>
  <c r="E56" i="7"/>
  <c r="BF56" i="9" s="1"/>
  <c r="C56" i="3"/>
  <c r="D56" i="7"/>
  <c r="C56" i="5"/>
  <c r="C56" i="6"/>
  <c r="C56" i="7"/>
  <c r="C56" i="9"/>
  <c r="I56" i="9"/>
  <c r="C56" i="4"/>
  <c r="H56" i="23"/>
  <c r="I56" i="23"/>
  <c r="E56" i="8"/>
  <c r="BG56" i="9" s="1"/>
  <c r="J56" i="23"/>
  <c r="D56" i="8"/>
  <c r="K56" i="23"/>
  <c r="D56" i="23"/>
  <c r="L56" i="23"/>
  <c r="X56" i="9"/>
  <c r="E56" i="23"/>
  <c r="M56" i="23"/>
  <c r="C48" i="23"/>
  <c r="C48" i="8"/>
  <c r="E48" i="7"/>
  <c r="BF48" i="9" s="1"/>
  <c r="C48" i="3"/>
  <c r="D48" i="7"/>
  <c r="C48" i="5"/>
  <c r="C48" i="4"/>
  <c r="C48" i="6"/>
  <c r="C48" i="7"/>
  <c r="I48" i="9"/>
  <c r="C48" i="9"/>
  <c r="H48" i="23"/>
  <c r="I48" i="23"/>
  <c r="E48" i="8"/>
  <c r="BG48" i="9" s="1"/>
  <c r="J48" i="23"/>
  <c r="D48" i="8"/>
  <c r="K48" i="23"/>
  <c r="D48" i="23"/>
  <c r="L48" i="23"/>
  <c r="X48" i="9"/>
  <c r="E48" i="23"/>
  <c r="M48" i="23"/>
  <c r="C40" i="23"/>
  <c r="C40" i="8"/>
  <c r="E40" i="7"/>
  <c r="BF40" i="9" s="1"/>
  <c r="C40" i="3"/>
  <c r="D40" i="7"/>
  <c r="C40" i="5"/>
  <c r="I40" i="9"/>
  <c r="C40" i="4"/>
  <c r="C40" i="9"/>
  <c r="C40" i="7"/>
  <c r="C40" i="6"/>
  <c r="H40" i="23"/>
  <c r="I40" i="23"/>
  <c r="E40" i="8"/>
  <c r="BG40" i="9" s="1"/>
  <c r="J40" i="23"/>
  <c r="D40" i="8"/>
  <c r="K40" i="23"/>
  <c r="D40" i="23"/>
  <c r="L40" i="23"/>
  <c r="X40" i="9"/>
  <c r="E40" i="23"/>
  <c r="M40" i="23"/>
  <c r="C28" i="7"/>
  <c r="C28" i="3"/>
  <c r="D28" i="7"/>
  <c r="C28" i="23"/>
  <c r="E28" i="7"/>
  <c r="I28" i="9"/>
  <c r="C28" i="6"/>
  <c r="C28" i="8"/>
  <c r="C28" i="9"/>
  <c r="C28" i="5"/>
  <c r="C28" i="4"/>
  <c r="D31" i="3"/>
  <c r="F31" i="9" s="1"/>
  <c r="E68" i="4"/>
  <c r="BC68" i="9" s="1"/>
  <c r="E60" i="4"/>
  <c r="BC60" i="9" s="1"/>
  <c r="E52" i="4"/>
  <c r="BC52" i="9" s="1"/>
  <c r="E44" i="4"/>
  <c r="BC44" i="9" s="1"/>
  <c r="E36" i="4"/>
  <c r="BC36" i="9" s="1"/>
  <c r="F32" i="5"/>
  <c r="BD32" i="9" s="1"/>
  <c r="E38" i="5"/>
  <c r="L38" i="9" s="1"/>
  <c r="F43" i="5"/>
  <c r="BD43" i="9" s="1"/>
  <c r="E46" i="5"/>
  <c r="L46" i="9" s="1"/>
  <c r="F51" i="5"/>
  <c r="BD51" i="9" s="1"/>
  <c r="E54" i="5"/>
  <c r="V54" i="9" s="1"/>
  <c r="F59" i="5"/>
  <c r="BD59" i="9" s="1"/>
  <c r="E62" i="5"/>
  <c r="V62" i="9" s="1"/>
  <c r="F67" i="5"/>
  <c r="BD67" i="9" s="1"/>
  <c r="E31" i="6"/>
  <c r="BE31" i="9" s="1"/>
  <c r="E38" i="6"/>
  <c r="BE38" i="9" s="1"/>
  <c r="E42" i="6"/>
  <c r="BE42" i="9" s="1"/>
  <c r="E46" i="6"/>
  <c r="BE46" i="9" s="1"/>
  <c r="E50" i="6"/>
  <c r="BE50" i="9" s="1"/>
  <c r="E54" i="6"/>
  <c r="BE54" i="9" s="1"/>
  <c r="E58" i="6"/>
  <c r="BE58" i="9" s="1"/>
  <c r="E62" i="6"/>
  <c r="BE62" i="9" s="1"/>
  <c r="E66" i="6"/>
  <c r="BE66" i="9" s="1"/>
  <c r="AF67" i="6"/>
  <c r="AF37" i="8"/>
  <c r="X57" i="9"/>
  <c r="X41" i="9"/>
  <c r="G68" i="23"/>
  <c r="E65" i="23"/>
  <c r="K58" i="23"/>
  <c r="I55" i="23"/>
  <c r="G52" i="23"/>
  <c r="E49" i="23"/>
  <c r="K42" i="23"/>
  <c r="I39" i="23"/>
  <c r="G36" i="23"/>
  <c r="D69" i="7"/>
  <c r="C69" i="5"/>
  <c r="C69" i="4"/>
  <c r="C69" i="6"/>
  <c r="C69" i="3"/>
  <c r="C69" i="9"/>
  <c r="C69" i="23"/>
  <c r="C69" i="8"/>
  <c r="I69" i="9"/>
  <c r="E69" i="7"/>
  <c r="BF69" i="9" s="1"/>
  <c r="C69" i="7"/>
  <c r="F69" i="23"/>
  <c r="D69" i="8"/>
  <c r="G69" i="23"/>
  <c r="H69" i="23"/>
  <c r="I69" i="23"/>
  <c r="X69" i="9"/>
  <c r="J69" i="23"/>
  <c r="K69" i="23"/>
  <c r="D61" i="7"/>
  <c r="C61" i="5"/>
  <c r="C61" i="4"/>
  <c r="C61" i="3"/>
  <c r="C61" i="8"/>
  <c r="C61" i="7"/>
  <c r="C61" i="6"/>
  <c r="E61" i="7"/>
  <c r="BF61" i="9" s="1"/>
  <c r="C61" i="9"/>
  <c r="I61" i="9"/>
  <c r="C61" i="23"/>
  <c r="F61" i="23"/>
  <c r="D61" i="8"/>
  <c r="G61" i="23"/>
  <c r="H61" i="23"/>
  <c r="I61" i="23"/>
  <c r="X61" i="9"/>
  <c r="J61" i="23"/>
  <c r="K61" i="23"/>
  <c r="D53" i="7"/>
  <c r="C53" i="5"/>
  <c r="C53" i="4"/>
  <c r="E53" i="7"/>
  <c r="BF53" i="9" s="1"/>
  <c r="C53" i="23"/>
  <c r="C53" i="8"/>
  <c r="I53" i="9"/>
  <c r="C53" i="9"/>
  <c r="C53" i="3"/>
  <c r="C53" i="7"/>
  <c r="C53" i="6"/>
  <c r="F53" i="23"/>
  <c r="D53" i="8"/>
  <c r="G53" i="23"/>
  <c r="H53" i="23"/>
  <c r="I53" i="23"/>
  <c r="X53" i="9"/>
  <c r="J53" i="23"/>
  <c r="K53" i="23"/>
  <c r="D45" i="7"/>
  <c r="C45" i="5"/>
  <c r="C45" i="4"/>
  <c r="C45" i="3"/>
  <c r="C45" i="7"/>
  <c r="C45" i="9"/>
  <c r="I45" i="9"/>
  <c r="C45" i="6"/>
  <c r="C45" i="23"/>
  <c r="E45" i="7"/>
  <c r="BF45" i="9" s="1"/>
  <c r="C45" i="8"/>
  <c r="F45" i="23"/>
  <c r="D45" i="8"/>
  <c r="G45" i="23"/>
  <c r="H45" i="23"/>
  <c r="I45" i="23"/>
  <c r="X45" i="9"/>
  <c r="J45" i="23"/>
  <c r="K45" i="23"/>
  <c r="D37" i="7"/>
  <c r="C37" i="5"/>
  <c r="C37" i="4"/>
  <c r="C37" i="8"/>
  <c r="C37" i="3"/>
  <c r="C37" i="7"/>
  <c r="C37" i="23"/>
  <c r="E37" i="7"/>
  <c r="BF37" i="9" s="1"/>
  <c r="C37" i="6"/>
  <c r="C37" i="9"/>
  <c r="I37" i="9"/>
  <c r="F37" i="23"/>
  <c r="D37" i="8"/>
  <c r="G37" i="23"/>
  <c r="H37" i="23"/>
  <c r="I37" i="23"/>
  <c r="X37" i="9"/>
  <c r="J37" i="23"/>
  <c r="K37" i="23"/>
  <c r="C31" i="4"/>
  <c r="C31" i="7"/>
  <c r="E31" i="7"/>
  <c r="BF31" i="9" s="1"/>
  <c r="C31" i="3"/>
  <c r="D31" i="7"/>
  <c r="C31" i="8"/>
  <c r="C31" i="6"/>
  <c r="I31" i="9"/>
  <c r="C31" i="5"/>
  <c r="C31" i="23"/>
  <c r="C31" i="9"/>
  <c r="D31" i="23"/>
  <c r="L31" i="23"/>
  <c r="E31" i="23"/>
  <c r="M31" i="23"/>
  <c r="F31" i="23"/>
  <c r="X31" i="9"/>
  <c r="G31" i="23"/>
  <c r="H31" i="23"/>
  <c r="I31" i="23"/>
  <c r="E31" i="8"/>
  <c r="BG31" i="9" s="1"/>
  <c r="D31" i="4"/>
  <c r="H31" i="9" s="1"/>
  <c r="E67" i="4"/>
  <c r="BC67" i="9" s="1"/>
  <c r="E59" i="4"/>
  <c r="BC59" i="9" s="1"/>
  <c r="E51" i="4"/>
  <c r="BC51" i="9" s="1"/>
  <c r="E43" i="4"/>
  <c r="BC43" i="9" s="1"/>
  <c r="E32" i="4"/>
  <c r="BC32" i="9" s="1"/>
  <c r="D36" i="5"/>
  <c r="AC36" i="9" s="1"/>
  <c r="F38" i="5"/>
  <c r="BD38" i="9" s="1"/>
  <c r="D44" i="5"/>
  <c r="AC44" i="9" s="1"/>
  <c r="F46" i="5"/>
  <c r="BD46" i="9" s="1"/>
  <c r="D52" i="5"/>
  <c r="AC52" i="9" s="1"/>
  <c r="F54" i="5"/>
  <c r="BD54" i="9" s="1"/>
  <c r="D60" i="5"/>
  <c r="AC60" i="9" s="1"/>
  <c r="F62" i="5"/>
  <c r="BD62" i="9" s="1"/>
  <c r="D68" i="5"/>
  <c r="AC68" i="9" s="1"/>
  <c r="D32" i="6"/>
  <c r="D43" i="6"/>
  <c r="D51" i="6"/>
  <c r="D59" i="6"/>
  <c r="D67" i="6"/>
  <c r="E37" i="8"/>
  <c r="BG37" i="9" s="1"/>
  <c r="E53" i="8"/>
  <c r="BG53" i="9" s="1"/>
  <c r="E69" i="8"/>
  <c r="BG69" i="9" s="1"/>
  <c r="X62" i="9"/>
  <c r="X46" i="9"/>
  <c r="F68" i="23"/>
  <c r="D65" i="23"/>
  <c r="L61" i="23"/>
  <c r="H55" i="23"/>
  <c r="F52" i="23"/>
  <c r="D49" i="23"/>
  <c r="L45" i="23"/>
  <c r="H39" i="23"/>
  <c r="F36" i="23"/>
  <c r="AC369" i="25"/>
  <c r="AC361" i="25"/>
  <c r="AC353" i="25"/>
  <c r="AC345" i="25"/>
  <c r="AC337" i="25"/>
  <c r="BF371" i="25"/>
  <c r="BF363" i="25"/>
  <c r="BF355" i="25"/>
  <c r="BF347" i="25"/>
  <c r="C66" i="4"/>
  <c r="C66" i="7"/>
  <c r="I66" i="9"/>
  <c r="E66" i="7"/>
  <c r="BF66" i="9" s="1"/>
  <c r="C66" i="3"/>
  <c r="D66" i="7"/>
  <c r="C66" i="23"/>
  <c r="C66" i="9"/>
  <c r="C66" i="8"/>
  <c r="C66" i="5"/>
  <c r="C66" i="6"/>
  <c r="D66" i="23"/>
  <c r="L66" i="23"/>
  <c r="E66" i="23"/>
  <c r="M66" i="23"/>
  <c r="F66" i="23"/>
  <c r="X66" i="9"/>
  <c r="G66" i="23"/>
  <c r="H66" i="23"/>
  <c r="I66" i="23"/>
  <c r="E66" i="8"/>
  <c r="BG66" i="9" s="1"/>
  <c r="C58" i="4"/>
  <c r="C58" i="7"/>
  <c r="I58" i="9"/>
  <c r="E58" i="7"/>
  <c r="BF58" i="9" s="1"/>
  <c r="C58" i="3"/>
  <c r="D58" i="7"/>
  <c r="C58" i="6"/>
  <c r="C58" i="23"/>
  <c r="C58" i="9"/>
  <c r="C58" i="5"/>
  <c r="C58" i="8"/>
  <c r="D58" i="23"/>
  <c r="L58" i="23"/>
  <c r="E58" i="23"/>
  <c r="M58" i="23"/>
  <c r="F58" i="23"/>
  <c r="X58" i="9"/>
  <c r="G58" i="23"/>
  <c r="H58" i="23"/>
  <c r="I58" i="23"/>
  <c r="E58" i="8"/>
  <c r="BG58" i="9" s="1"/>
  <c r="C50" i="4"/>
  <c r="C50" i="7"/>
  <c r="I50" i="9"/>
  <c r="E50" i="7"/>
  <c r="BF50" i="9" s="1"/>
  <c r="C50" i="3"/>
  <c r="D50" i="7"/>
  <c r="C50" i="8"/>
  <c r="C50" i="9"/>
  <c r="C50" i="6"/>
  <c r="C50" i="23"/>
  <c r="C50" i="5"/>
  <c r="D50" i="23"/>
  <c r="L50" i="23"/>
  <c r="E50" i="23"/>
  <c r="M50" i="23"/>
  <c r="F50" i="23"/>
  <c r="X50" i="9"/>
  <c r="G50" i="23"/>
  <c r="H50" i="23"/>
  <c r="I50" i="23"/>
  <c r="E50" i="8"/>
  <c r="BG50" i="9" s="1"/>
  <c r="C42" i="4"/>
  <c r="C42" i="7"/>
  <c r="I42" i="9"/>
  <c r="E42" i="7"/>
  <c r="BF42" i="9" s="1"/>
  <c r="C42" i="3"/>
  <c r="D42" i="7"/>
  <c r="C42" i="23"/>
  <c r="C42" i="9"/>
  <c r="C42" i="5"/>
  <c r="C42" i="8"/>
  <c r="C42" i="6"/>
  <c r="D42" i="23"/>
  <c r="L42" i="23"/>
  <c r="E42" i="23"/>
  <c r="M42" i="23"/>
  <c r="F42" i="23"/>
  <c r="X42" i="9"/>
  <c r="G42" i="23"/>
  <c r="H42" i="23"/>
  <c r="I42" i="23"/>
  <c r="E42" i="8"/>
  <c r="BG42" i="9" s="1"/>
  <c r="D68" i="3"/>
  <c r="F68" i="9" s="1"/>
  <c r="G62" i="3"/>
  <c r="BB62" i="9" s="1"/>
  <c r="D62" i="9" s="1"/>
  <c r="D60" i="3"/>
  <c r="F60" i="9" s="1"/>
  <c r="G54" i="3"/>
  <c r="BB54" i="9" s="1"/>
  <c r="D54" i="9" s="1"/>
  <c r="D52" i="3"/>
  <c r="F52" i="9" s="1"/>
  <c r="G46" i="3"/>
  <c r="BB46" i="9" s="1"/>
  <c r="D46" i="9" s="1"/>
  <c r="D44" i="3"/>
  <c r="F44" i="9" s="1"/>
  <c r="G38" i="3"/>
  <c r="BB38" i="9" s="1"/>
  <c r="D38" i="9" s="1"/>
  <c r="D36" i="3"/>
  <c r="F36" i="9" s="1"/>
  <c r="AN53" i="4"/>
  <c r="AN50" i="4"/>
  <c r="AN47" i="4"/>
  <c r="AN44" i="4"/>
  <c r="AN41" i="4"/>
  <c r="AN32" i="4"/>
  <c r="E66" i="4"/>
  <c r="BC66" i="9" s="1"/>
  <c r="E58" i="4"/>
  <c r="BC58" i="9" s="1"/>
  <c r="E50" i="4"/>
  <c r="BC50" i="9" s="1"/>
  <c r="E42" i="4"/>
  <c r="BC42" i="9" s="1"/>
  <c r="E31" i="4"/>
  <c r="BC31" i="9" s="1"/>
  <c r="E36" i="5"/>
  <c r="L36" i="9" s="1"/>
  <c r="D39" i="5"/>
  <c r="AC39" i="9" s="1"/>
  <c r="F41" i="5"/>
  <c r="BD41" i="9" s="1"/>
  <c r="E44" i="5"/>
  <c r="L44" i="9" s="1"/>
  <c r="D47" i="5"/>
  <c r="AC47" i="9" s="1"/>
  <c r="F49" i="5"/>
  <c r="BD49" i="9" s="1"/>
  <c r="E52" i="5"/>
  <c r="L52" i="9" s="1"/>
  <c r="D55" i="5"/>
  <c r="AC55" i="9" s="1"/>
  <c r="F57" i="5"/>
  <c r="BD57" i="9" s="1"/>
  <c r="E60" i="5"/>
  <c r="L60" i="9" s="1"/>
  <c r="D63" i="5"/>
  <c r="AC63" i="9" s="1"/>
  <c r="F65" i="5"/>
  <c r="BD65" i="9" s="1"/>
  <c r="E68" i="5"/>
  <c r="L68" i="9" s="1"/>
  <c r="E32" i="6"/>
  <c r="BE32" i="9" s="1"/>
  <c r="E43" i="6"/>
  <c r="BE43" i="9" s="1"/>
  <c r="E51" i="6"/>
  <c r="BE51" i="9" s="1"/>
  <c r="E59" i="6"/>
  <c r="BE59" i="9" s="1"/>
  <c r="E67" i="6"/>
  <c r="BE67" i="9" s="1"/>
  <c r="AE33" i="6"/>
  <c r="AE31" i="6"/>
  <c r="D38" i="8"/>
  <c r="D54" i="8"/>
  <c r="I67" i="23"/>
  <c r="G64" i="23"/>
  <c r="E61" i="23"/>
  <c r="M57" i="23"/>
  <c r="K54" i="23"/>
  <c r="I51" i="23"/>
  <c r="G48" i="23"/>
  <c r="E45" i="23"/>
  <c r="M41" i="23"/>
  <c r="K38" i="23"/>
  <c r="I32" i="23"/>
  <c r="AC368" i="25"/>
  <c r="AC360" i="25"/>
  <c r="AC352" i="25"/>
  <c r="AC344" i="25"/>
  <c r="AC336" i="25"/>
  <c r="BF370" i="25"/>
  <c r="BF362" i="25"/>
  <c r="BF354" i="25"/>
  <c r="BF346" i="25"/>
  <c r="BF338" i="25"/>
  <c r="E63" i="7"/>
  <c r="BF63" i="9" s="1"/>
  <c r="C63" i="3"/>
  <c r="C63" i="6"/>
  <c r="D63" i="7"/>
  <c r="I63" i="9"/>
  <c r="C63" i="4"/>
  <c r="C63" i="8"/>
  <c r="C63" i="9"/>
  <c r="C63" i="5"/>
  <c r="C63" i="7"/>
  <c r="C63" i="23"/>
  <c r="J63" i="23"/>
  <c r="K63" i="23"/>
  <c r="X63" i="9"/>
  <c r="D63" i="23"/>
  <c r="L63" i="23"/>
  <c r="E63" i="23"/>
  <c r="M63" i="23"/>
  <c r="E63" i="8"/>
  <c r="BG63" i="9" s="1"/>
  <c r="F63" i="23"/>
  <c r="D63" i="8"/>
  <c r="G63" i="23"/>
  <c r="E55" i="7"/>
  <c r="BF55" i="9" s="1"/>
  <c r="C55" i="3"/>
  <c r="C55" i="6"/>
  <c r="D55" i="7"/>
  <c r="C55" i="9"/>
  <c r="C55" i="5"/>
  <c r="C55" i="8"/>
  <c r="C55" i="23"/>
  <c r="C55" i="4"/>
  <c r="C55" i="7"/>
  <c r="I55" i="9"/>
  <c r="J55" i="23"/>
  <c r="K55" i="23"/>
  <c r="X55" i="9"/>
  <c r="D55" i="23"/>
  <c r="L55" i="23"/>
  <c r="E55" i="23"/>
  <c r="M55" i="23"/>
  <c r="E55" i="8"/>
  <c r="BG55" i="9" s="1"/>
  <c r="F55" i="23"/>
  <c r="D55" i="8"/>
  <c r="G55" i="23"/>
  <c r="E47" i="7"/>
  <c r="BF47" i="9" s="1"/>
  <c r="C47" i="3"/>
  <c r="C47" i="6"/>
  <c r="D47" i="7"/>
  <c r="C47" i="7"/>
  <c r="C47" i="8"/>
  <c r="I47" i="9"/>
  <c r="C47" i="9"/>
  <c r="C47" i="23"/>
  <c r="C47" i="4"/>
  <c r="C47" i="5"/>
  <c r="J47" i="23"/>
  <c r="K47" i="23"/>
  <c r="X47" i="9"/>
  <c r="D47" i="23"/>
  <c r="L47" i="23"/>
  <c r="E47" i="23"/>
  <c r="M47" i="23"/>
  <c r="E47" i="8"/>
  <c r="BG47" i="9" s="1"/>
  <c r="F47" i="23"/>
  <c r="D47" i="8"/>
  <c r="G47" i="23"/>
  <c r="E39" i="7"/>
  <c r="BF39" i="9" s="1"/>
  <c r="C39" i="3"/>
  <c r="C39" i="6"/>
  <c r="D39" i="7"/>
  <c r="C39" i="5"/>
  <c r="C39" i="23"/>
  <c r="C39" i="8"/>
  <c r="C39" i="7"/>
  <c r="C39" i="4"/>
  <c r="I39" i="9"/>
  <c r="C39" i="9"/>
  <c r="J39" i="23"/>
  <c r="K39" i="23"/>
  <c r="X39" i="9"/>
  <c r="D39" i="23"/>
  <c r="L39" i="23"/>
  <c r="E39" i="23"/>
  <c r="M39" i="23"/>
  <c r="E39" i="8"/>
  <c r="BG39" i="9" s="1"/>
  <c r="F39" i="23"/>
  <c r="D39" i="8"/>
  <c r="G39" i="23"/>
  <c r="F33" i="23"/>
  <c r="I33" i="9"/>
  <c r="G67" i="3"/>
  <c r="BB67" i="9" s="1"/>
  <c r="D67" i="9" s="1"/>
  <c r="D65" i="3"/>
  <c r="F65" i="9" s="1"/>
  <c r="E62" i="3"/>
  <c r="G62" i="9" s="1"/>
  <c r="G59" i="3"/>
  <c r="BB59" i="9" s="1"/>
  <c r="D59" i="9" s="1"/>
  <c r="D57" i="3"/>
  <c r="F57" i="9" s="1"/>
  <c r="E54" i="3"/>
  <c r="G54" i="9" s="1"/>
  <c r="G51" i="3"/>
  <c r="BB51" i="9" s="1"/>
  <c r="D51" i="9" s="1"/>
  <c r="D49" i="3"/>
  <c r="F49" i="9" s="1"/>
  <c r="E46" i="3"/>
  <c r="G46" i="9" s="1"/>
  <c r="G43" i="3"/>
  <c r="BB43" i="9" s="1"/>
  <c r="D43" i="9" s="1"/>
  <c r="D41" i="3"/>
  <c r="F41" i="9" s="1"/>
  <c r="E38" i="3"/>
  <c r="G38" i="9" s="1"/>
  <c r="G32" i="3"/>
  <c r="BB32" i="9" s="1"/>
  <c r="D32" i="9" s="1"/>
  <c r="D64" i="4"/>
  <c r="M64" i="9" s="1"/>
  <c r="D56" i="4"/>
  <c r="D48" i="4"/>
  <c r="M48" i="9" s="1"/>
  <c r="D40" i="4"/>
  <c r="M40" i="9" s="1"/>
  <c r="AN65" i="4"/>
  <c r="AN62" i="4"/>
  <c r="AN59" i="4"/>
  <c r="AN56" i="4"/>
  <c r="E65" i="4"/>
  <c r="BC65" i="9" s="1"/>
  <c r="E57" i="4"/>
  <c r="BC57" i="9" s="1"/>
  <c r="E49" i="4"/>
  <c r="BC49" i="9" s="1"/>
  <c r="E41" i="4"/>
  <c r="BC41" i="9" s="1"/>
  <c r="D31" i="5"/>
  <c r="AC31" i="9" s="1"/>
  <c r="F36" i="5"/>
  <c r="BD36" i="9" s="1"/>
  <c r="E39" i="5"/>
  <c r="V39" i="9" s="1"/>
  <c r="D42" i="5"/>
  <c r="AC42" i="9" s="1"/>
  <c r="F44" i="5"/>
  <c r="BD44" i="9" s="1"/>
  <c r="E47" i="5"/>
  <c r="V47" i="9" s="1"/>
  <c r="D50" i="5"/>
  <c r="AC50" i="9" s="1"/>
  <c r="F52" i="5"/>
  <c r="BD52" i="9" s="1"/>
  <c r="E55" i="5"/>
  <c r="V55" i="9" s="1"/>
  <c r="D58" i="5"/>
  <c r="AC58" i="9" s="1"/>
  <c r="F60" i="5"/>
  <c r="BD60" i="9" s="1"/>
  <c r="E63" i="5"/>
  <c r="V63" i="9" s="1"/>
  <c r="D66" i="5"/>
  <c r="AC66" i="9" s="1"/>
  <c r="F68" i="5"/>
  <c r="BD68" i="9" s="1"/>
  <c r="D40" i="6"/>
  <c r="D48" i="6"/>
  <c r="D56" i="6"/>
  <c r="D64" i="6"/>
  <c r="AE59" i="6"/>
  <c r="AE57" i="6"/>
  <c r="AE55" i="6"/>
  <c r="AE44" i="6"/>
  <c r="AE42" i="6"/>
  <c r="AO57" i="7"/>
  <c r="AR57" i="7" s="1"/>
  <c r="AS57" i="7" s="1"/>
  <c r="AO56" i="7"/>
  <c r="AR56" i="7" s="1"/>
  <c r="AS56" i="7" s="1"/>
  <c r="E41" i="8"/>
  <c r="BG41" i="9" s="1"/>
  <c r="E57" i="8"/>
  <c r="BG57" i="9" s="1"/>
  <c r="AF41" i="8"/>
  <c r="H67" i="23"/>
  <c r="F64" i="23"/>
  <c r="D61" i="23"/>
  <c r="L57" i="23"/>
  <c r="J54" i="23"/>
  <c r="H51" i="23"/>
  <c r="F48" i="23"/>
  <c r="D45" i="23"/>
  <c r="L41" i="23"/>
  <c r="J38" i="23"/>
  <c r="H32" i="23"/>
  <c r="BF369" i="25"/>
  <c r="BF361" i="25"/>
  <c r="BF353" i="25"/>
  <c r="BF345" i="25"/>
  <c r="BF337" i="25"/>
  <c r="C68" i="9"/>
  <c r="I68" i="9"/>
  <c r="C68" i="7"/>
  <c r="E68" i="7"/>
  <c r="BF68" i="9" s="1"/>
  <c r="D68" i="7"/>
  <c r="C68" i="6"/>
  <c r="C68" i="23"/>
  <c r="C68" i="3"/>
  <c r="C68" i="4"/>
  <c r="C68" i="5"/>
  <c r="C68" i="8"/>
  <c r="H68" i="23"/>
  <c r="X68" i="9"/>
  <c r="I68" i="23"/>
  <c r="E68" i="8"/>
  <c r="BG68" i="9" s="1"/>
  <c r="J68" i="23"/>
  <c r="D68" i="8"/>
  <c r="K68" i="23"/>
  <c r="D68" i="23"/>
  <c r="L68" i="23"/>
  <c r="E68" i="23"/>
  <c r="M68" i="23"/>
  <c r="C60" i="9"/>
  <c r="I60" i="9"/>
  <c r="C60" i="7"/>
  <c r="E60" i="7"/>
  <c r="BF60" i="9" s="1"/>
  <c r="C60" i="6"/>
  <c r="C60" i="4"/>
  <c r="C60" i="23"/>
  <c r="C60" i="3"/>
  <c r="C60" i="8"/>
  <c r="D60" i="7"/>
  <c r="C60" i="5"/>
  <c r="H60" i="23"/>
  <c r="X60" i="9"/>
  <c r="I60" i="23"/>
  <c r="E60" i="8"/>
  <c r="BG60" i="9" s="1"/>
  <c r="J60" i="23"/>
  <c r="D60" i="8"/>
  <c r="K60" i="23"/>
  <c r="D60" i="23"/>
  <c r="L60" i="23"/>
  <c r="E60" i="23"/>
  <c r="M60" i="23"/>
  <c r="C52" i="9"/>
  <c r="I52" i="9"/>
  <c r="C52" i="7"/>
  <c r="E52" i="7"/>
  <c r="BF52" i="9" s="1"/>
  <c r="C52" i="8"/>
  <c r="C52" i="6"/>
  <c r="C52" i="4"/>
  <c r="C52" i="5"/>
  <c r="C52" i="3"/>
  <c r="D52" i="7"/>
  <c r="C52" i="23"/>
  <c r="H52" i="23"/>
  <c r="X52" i="9"/>
  <c r="I52" i="23"/>
  <c r="E52" i="8"/>
  <c r="BG52" i="9" s="1"/>
  <c r="J52" i="23"/>
  <c r="D52" i="8"/>
  <c r="K52" i="23"/>
  <c r="D52" i="23"/>
  <c r="L52" i="23"/>
  <c r="E52" i="23"/>
  <c r="M52" i="23"/>
  <c r="C44" i="9"/>
  <c r="I44" i="9"/>
  <c r="C44" i="7"/>
  <c r="E44" i="7"/>
  <c r="BF44" i="9" s="1"/>
  <c r="C44" i="6"/>
  <c r="C44" i="23"/>
  <c r="C44" i="4"/>
  <c r="D44" i="7"/>
  <c r="C44" i="3"/>
  <c r="C44" i="8"/>
  <c r="C44" i="5"/>
  <c r="H44" i="23"/>
  <c r="X44" i="9"/>
  <c r="I44" i="23"/>
  <c r="E44" i="8"/>
  <c r="BG44" i="9" s="1"/>
  <c r="J44" i="23"/>
  <c r="D44" i="8"/>
  <c r="K44" i="23"/>
  <c r="D44" i="23"/>
  <c r="L44" i="23"/>
  <c r="E44" i="23"/>
  <c r="M44" i="23"/>
  <c r="C36" i="8"/>
  <c r="C36" i="9"/>
  <c r="I36" i="9"/>
  <c r="C36" i="7"/>
  <c r="E36" i="7"/>
  <c r="BF36" i="9" s="1"/>
  <c r="C36" i="6"/>
  <c r="C36" i="23"/>
  <c r="D36" i="7"/>
  <c r="C36" i="4"/>
  <c r="C36" i="5"/>
  <c r="C36" i="3"/>
  <c r="H36" i="23"/>
  <c r="X36" i="9"/>
  <c r="I36" i="23"/>
  <c r="E36" i="8"/>
  <c r="BG36" i="9" s="1"/>
  <c r="J36" i="23"/>
  <c r="D36" i="8"/>
  <c r="K36" i="23"/>
  <c r="D36" i="23"/>
  <c r="L36" i="23"/>
  <c r="E36" i="23"/>
  <c r="M36" i="23"/>
  <c r="G64" i="3"/>
  <c r="BB64" i="9" s="1"/>
  <c r="D64" i="9" s="1"/>
  <c r="G56" i="3"/>
  <c r="BB56" i="9" s="1"/>
  <c r="D56" i="9" s="1"/>
  <c r="G48" i="3"/>
  <c r="BB48" i="9" s="1"/>
  <c r="D48" i="9" s="1"/>
  <c r="G40" i="3"/>
  <c r="BB40" i="9" s="1"/>
  <c r="D40" i="9" s="1"/>
  <c r="AN68" i="4"/>
  <c r="AN45" i="4"/>
  <c r="AN42" i="4"/>
  <c r="AN39" i="4"/>
  <c r="AN36" i="4"/>
  <c r="AN33" i="4"/>
  <c r="E64" i="4"/>
  <c r="BC64" i="9" s="1"/>
  <c r="E56" i="4"/>
  <c r="BC56" i="9" s="1"/>
  <c r="E48" i="4"/>
  <c r="BC48" i="9" s="1"/>
  <c r="E40" i="4"/>
  <c r="BC40" i="9" s="1"/>
  <c r="E31" i="5"/>
  <c r="O31" i="9" s="1"/>
  <c r="D37" i="5"/>
  <c r="AC37" i="9" s="1"/>
  <c r="F39" i="5"/>
  <c r="BD39" i="9" s="1"/>
  <c r="E42" i="5"/>
  <c r="V42" i="9" s="1"/>
  <c r="D45" i="5"/>
  <c r="AC45" i="9" s="1"/>
  <c r="F47" i="5"/>
  <c r="BD47" i="9" s="1"/>
  <c r="E50" i="5"/>
  <c r="V50" i="9" s="1"/>
  <c r="D53" i="5"/>
  <c r="AC53" i="9" s="1"/>
  <c r="F55" i="5"/>
  <c r="BD55" i="9" s="1"/>
  <c r="E58" i="5"/>
  <c r="L58" i="9" s="1"/>
  <c r="D61" i="5"/>
  <c r="AC61" i="9" s="1"/>
  <c r="F63" i="5"/>
  <c r="BD63" i="9" s="1"/>
  <c r="E66" i="5"/>
  <c r="L66" i="9" s="1"/>
  <c r="D69" i="5"/>
  <c r="AC69" i="9" s="1"/>
  <c r="E36" i="6"/>
  <c r="BE36" i="9" s="1"/>
  <c r="E40" i="6"/>
  <c r="BE40" i="9" s="1"/>
  <c r="E44" i="6"/>
  <c r="BE44" i="9" s="1"/>
  <c r="E48" i="6"/>
  <c r="BE48" i="9" s="1"/>
  <c r="E52" i="6"/>
  <c r="BE52" i="9" s="1"/>
  <c r="E56" i="6"/>
  <c r="BE56" i="9" s="1"/>
  <c r="E60" i="6"/>
  <c r="BE60" i="9" s="1"/>
  <c r="E64" i="6"/>
  <c r="BE64" i="9" s="1"/>
  <c r="E68" i="6"/>
  <c r="BE68" i="9" s="1"/>
  <c r="AG62" i="6"/>
  <c r="D42" i="8"/>
  <c r="D58" i="8"/>
  <c r="M69" i="23"/>
  <c r="K66" i="23"/>
  <c r="I63" i="23"/>
  <c r="G60" i="23"/>
  <c r="M53" i="23"/>
  <c r="K50" i="23"/>
  <c r="I47" i="23"/>
  <c r="G44" i="23"/>
  <c r="M37" i="23"/>
  <c r="K31" i="23"/>
  <c r="BF316" i="25"/>
  <c r="BF308" i="25"/>
  <c r="BF300" i="25"/>
  <c r="BF292" i="25"/>
  <c r="BF284" i="25"/>
  <c r="AC374" i="25"/>
  <c r="AC366" i="25"/>
  <c r="AC358" i="25"/>
  <c r="AC350" i="25"/>
  <c r="AC342" i="25"/>
  <c r="BF368" i="25"/>
  <c r="BF360" i="25"/>
  <c r="BF352" i="25"/>
  <c r="BF344" i="25"/>
  <c r="BF336" i="25"/>
  <c r="I65" i="9"/>
  <c r="C65" i="7"/>
  <c r="C65" i="23"/>
  <c r="C65" i="8"/>
  <c r="E65" i="7"/>
  <c r="BF65" i="9" s="1"/>
  <c r="C65" i="6"/>
  <c r="C65" i="5"/>
  <c r="C65" i="4"/>
  <c r="D65" i="7"/>
  <c r="C65" i="3"/>
  <c r="C65" i="9"/>
  <c r="F65" i="23"/>
  <c r="D65" i="8"/>
  <c r="G65" i="23"/>
  <c r="H65" i="23"/>
  <c r="I65" i="23"/>
  <c r="J65" i="23"/>
  <c r="K65" i="23"/>
  <c r="I57" i="9"/>
  <c r="C57" i="7"/>
  <c r="C57" i="23"/>
  <c r="C57" i="8"/>
  <c r="C57" i="3"/>
  <c r="E57" i="7"/>
  <c r="BF57" i="9" s="1"/>
  <c r="C57" i="6"/>
  <c r="C57" i="5"/>
  <c r="C57" i="4"/>
  <c r="C57" i="9"/>
  <c r="D57" i="7"/>
  <c r="F57" i="23"/>
  <c r="D57" i="8"/>
  <c r="G57" i="23"/>
  <c r="H57" i="23"/>
  <c r="I57" i="23"/>
  <c r="J57" i="23"/>
  <c r="K57" i="23"/>
  <c r="I49" i="9"/>
  <c r="C49" i="7"/>
  <c r="C49" i="23"/>
  <c r="C49" i="8"/>
  <c r="C49" i="3"/>
  <c r="E49" i="7"/>
  <c r="BF49" i="9" s="1"/>
  <c r="C49" i="6"/>
  <c r="D49" i="7"/>
  <c r="C49" i="4"/>
  <c r="C49" i="9"/>
  <c r="C49" i="5"/>
  <c r="F49" i="23"/>
  <c r="D49" i="8"/>
  <c r="G49" i="23"/>
  <c r="H49" i="23"/>
  <c r="I49" i="23"/>
  <c r="J49" i="23"/>
  <c r="K49" i="23"/>
  <c r="I41" i="9"/>
  <c r="C41" i="7"/>
  <c r="C41" i="23"/>
  <c r="C41" i="8"/>
  <c r="C41" i="3"/>
  <c r="E41" i="7"/>
  <c r="BF41" i="9" s="1"/>
  <c r="C41" i="6"/>
  <c r="C41" i="9"/>
  <c r="C41" i="4"/>
  <c r="C41" i="5"/>
  <c r="D41" i="7"/>
  <c r="F41" i="23"/>
  <c r="D41" i="8"/>
  <c r="G41" i="23"/>
  <c r="H41" i="23"/>
  <c r="I41" i="23"/>
  <c r="J41" i="23"/>
  <c r="K41" i="23"/>
  <c r="G69" i="3"/>
  <c r="BB69" i="9" s="1"/>
  <c r="D69" i="9" s="1"/>
  <c r="D67" i="3"/>
  <c r="F67" i="9" s="1"/>
  <c r="E64" i="3"/>
  <c r="G64" i="9" s="1"/>
  <c r="G61" i="3"/>
  <c r="BB61" i="9" s="1"/>
  <c r="D61" i="9" s="1"/>
  <c r="D59" i="3"/>
  <c r="F59" i="9" s="1"/>
  <c r="E56" i="3"/>
  <c r="G56" i="9" s="1"/>
  <c r="G53" i="3"/>
  <c r="BB53" i="9" s="1"/>
  <c r="D53" i="9" s="1"/>
  <c r="D51" i="3"/>
  <c r="F51" i="9" s="1"/>
  <c r="E48" i="3"/>
  <c r="G48" i="9" s="1"/>
  <c r="G45" i="3"/>
  <c r="BB45" i="9" s="1"/>
  <c r="D45" i="9" s="1"/>
  <c r="D43" i="3"/>
  <c r="F43" i="9" s="1"/>
  <c r="E40" i="3"/>
  <c r="G40" i="9" s="1"/>
  <c r="G37" i="3"/>
  <c r="BB37" i="9" s="1"/>
  <c r="D37" i="9" s="1"/>
  <c r="D32" i="3"/>
  <c r="F32" i="9" s="1"/>
  <c r="D62" i="4"/>
  <c r="H62" i="9" s="1"/>
  <c r="D54" i="4"/>
  <c r="H54" i="9" s="1"/>
  <c r="D46" i="4"/>
  <c r="H46" i="9" s="1"/>
  <c r="D38" i="4"/>
  <c r="H38" i="9" s="1"/>
  <c r="AN60" i="4"/>
  <c r="AN57" i="4"/>
  <c r="AN54" i="4"/>
  <c r="AN51" i="4"/>
  <c r="AN48" i="4"/>
  <c r="E63" i="4"/>
  <c r="BC63" i="9" s="1"/>
  <c r="E55" i="4"/>
  <c r="BC55" i="9" s="1"/>
  <c r="E47" i="4"/>
  <c r="BC47" i="9" s="1"/>
  <c r="E39" i="4"/>
  <c r="BC39" i="9" s="1"/>
  <c r="F31" i="5"/>
  <c r="BD31" i="9" s="1"/>
  <c r="E37" i="5"/>
  <c r="L37" i="9" s="1"/>
  <c r="D40" i="5"/>
  <c r="AC40" i="9" s="1"/>
  <c r="F42" i="5"/>
  <c r="BD42" i="9" s="1"/>
  <c r="E45" i="5"/>
  <c r="L45" i="9" s="1"/>
  <c r="D48" i="5"/>
  <c r="AC48" i="9" s="1"/>
  <c r="F50" i="5"/>
  <c r="BD50" i="9" s="1"/>
  <c r="E53" i="5"/>
  <c r="V53" i="9" s="1"/>
  <c r="D56" i="5"/>
  <c r="AC56" i="9" s="1"/>
  <c r="F58" i="5"/>
  <c r="BD58" i="9" s="1"/>
  <c r="E61" i="5"/>
  <c r="V61" i="9" s="1"/>
  <c r="D64" i="5"/>
  <c r="AC64" i="9" s="1"/>
  <c r="F66" i="5"/>
  <c r="BD66" i="9" s="1"/>
  <c r="E69" i="5"/>
  <c r="V69" i="9" s="1"/>
  <c r="D37" i="6"/>
  <c r="D41" i="6"/>
  <c r="D45" i="6"/>
  <c r="D49" i="6"/>
  <c r="D53" i="6"/>
  <c r="D57" i="6"/>
  <c r="D61" i="6"/>
  <c r="D65" i="6"/>
  <c r="D69" i="6"/>
  <c r="AE68" i="6"/>
  <c r="AE66" i="6"/>
  <c r="AE64" i="6"/>
  <c r="AG60" i="6"/>
  <c r="AE51" i="6"/>
  <c r="AE49" i="6"/>
  <c r="AE47" i="6"/>
  <c r="AF45" i="6"/>
  <c r="AE36" i="6"/>
  <c r="AG36" i="6"/>
  <c r="E45" i="8"/>
  <c r="BG45" i="9" s="1"/>
  <c r="E61" i="8"/>
  <c r="BG61" i="9" s="1"/>
  <c r="AF51" i="8"/>
  <c r="X54" i="9"/>
  <c r="X38" i="9"/>
  <c r="L69" i="23"/>
  <c r="J66" i="23"/>
  <c r="H63" i="23"/>
  <c r="F60" i="23"/>
  <c r="D57" i="23"/>
  <c r="L53" i="23"/>
  <c r="J50" i="23"/>
  <c r="H47" i="23"/>
  <c r="F44" i="23"/>
  <c r="D41" i="23"/>
  <c r="L37" i="23"/>
  <c r="J31" i="23"/>
  <c r="AG69" i="7"/>
  <c r="AO64" i="7"/>
  <c r="AR64" i="7" s="1"/>
  <c r="AS64" i="7" s="1"/>
  <c r="AF60" i="7"/>
  <c r="AI60" i="7" s="1"/>
  <c r="AQ57" i="7"/>
  <c r="AU57" i="7" s="1"/>
  <c r="AO55" i="7"/>
  <c r="AR55" i="7" s="1"/>
  <c r="AS55" i="7" s="1"/>
  <c r="AT55" i="7" s="1"/>
  <c r="AV55" i="7" s="1"/>
  <c r="AH51" i="7"/>
  <c r="AO48" i="7"/>
  <c r="AR48" i="7" s="1"/>
  <c r="AS48" i="7" s="1"/>
  <c r="AF68" i="8"/>
  <c r="AF65" i="8"/>
  <c r="AF34" i="8"/>
  <c r="AR53" i="7"/>
  <c r="AS53" i="7" s="1"/>
  <c r="AT53" i="7" s="1"/>
  <c r="AV53" i="7" s="1"/>
  <c r="AX44" i="7"/>
  <c r="AG30" i="6"/>
  <c r="AQ63" i="7"/>
  <c r="AU63" i="7" s="1"/>
  <c r="AX61" i="7"/>
  <c r="AQ47" i="7"/>
  <c r="AO43" i="7"/>
  <c r="AR43" i="7" s="1"/>
  <c r="AS43" i="7" s="1"/>
  <c r="AF52" i="8"/>
  <c r="AF42" i="8"/>
  <c r="AE34" i="6"/>
  <c r="AH56" i="7"/>
  <c r="AO52" i="7"/>
  <c r="AR52" i="7" s="1"/>
  <c r="AS52" i="7" s="1"/>
  <c r="AQ45" i="7"/>
  <c r="AU45" i="7" s="1"/>
  <c r="AQ43" i="7"/>
  <c r="AU43" i="7" s="1"/>
  <c r="AO41" i="7"/>
  <c r="AR41" i="7" s="1"/>
  <c r="AS41" i="7" s="1"/>
  <c r="AX40" i="7"/>
  <c r="AG33" i="7"/>
  <c r="AF66" i="8"/>
  <c r="AF56" i="8"/>
  <c r="AR69" i="7"/>
  <c r="AS69" i="7" s="1"/>
  <c r="AI64" i="7"/>
  <c r="AR60" i="7"/>
  <c r="AS60" i="7" s="1"/>
  <c r="AR51" i="7"/>
  <c r="AS51" i="7" s="1"/>
  <c r="AR39" i="7"/>
  <c r="AS39" i="7" s="1"/>
  <c r="AR38" i="7"/>
  <c r="AS38" i="7" s="1"/>
  <c r="AT38" i="7" s="1"/>
  <c r="AV38" i="7" s="1"/>
  <c r="AF60" i="8"/>
  <c r="AF46" i="8"/>
  <c r="AF32" i="8"/>
  <c r="AE63" i="6"/>
  <c r="AE52" i="6"/>
  <c r="AE50" i="6"/>
  <c r="AE48" i="6"/>
  <c r="AE39" i="6"/>
  <c r="AE37" i="6"/>
  <c r="AQ69" i="7"/>
  <c r="AU69" i="7" s="1"/>
  <c r="AO67" i="7"/>
  <c r="AR67" i="7" s="1"/>
  <c r="AS67" i="7" s="1"/>
  <c r="AX66" i="7"/>
  <c r="AG64" i="7"/>
  <c r="AG63" i="7"/>
  <c r="AQ60" i="7"/>
  <c r="AU60" i="7" s="1"/>
  <c r="AO59" i="7"/>
  <c r="AR59" i="7" s="1"/>
  <c r="AS59" i="7" s="1"/>
  <c r="AX58" i="7"/>
  <c r="AQ51" i="7"/>
  <c r="AU51" i="7" s="1"/>
  <c r="AX50" i="7"/>
  <c r="AQ39" i="7"/>
  <c r="AU39" i="7" s="1"/>
  <c r="AQ38" i="7"/>
  <c r="AU38" i="7" s="1"/>
  <c r="AO36" i="7"/>
  <c r="AR36" i="7" s="1"/>
  <c r="AS36" i="7" s="1"/>
  <c r="AX35" i="7"/>
  <c r="AF50" i="8"/>
  <c r="AF47" i="8"/>
  <c r="AF36" i="8"/>
  <c r="AF39" i="8"/>
  <c r="AF59" i="8"/>
  <c r="AF43" i="8"/>
  <c r="AF31" i="8"/>
  <c r="AU47" i="7"/>
  <c r="AT69" i="7"/>
  <c r="AV69" i="7" s="1"/>
  <c r="AT67" i="7"/>
  <c r="AV67" i="7" s="1"/>
  <c r="AT64" i="7"/>
  <c r="AV64" i="7" s="1"/>
  <c r="AT60" i="7"/>
  <c r="AV60" i="7" s="1"/>
  <c r="AT46" i="7"/>
  <c r="AO65" i="7"/>
  <c r="AR65" i="7" s="1"/>
  <c r="AS65" i="7" s="1"/>
  <c r="AT65" i="7" s="1"/>
  <c r="AO61" i="7"/>
  <c r="AR61" i="7" s="1"/>
  <c r="AS61" i="7" s="1"/>
  <c r="AT61" i="7" s="1"/>
  <c r="AT57" i="7"/>
  <c r="AO47" i="7"/>
  <c r="AR47" i="7" s="1"/>
  <c r="AS47" i="7" s="1"/>
  <c r="AT47" i="7" s="1"/>
  <c r="AV47" i="7" s="1"/>
  <c r="AO44" i="7"/>
  <c r="AR44" i="7" s="1"/>
  <c r="AS44" i="7" s="1"/>
  <c r="AT44" i="7" s="1"/>
  <c r="AO42" i="7"/>
  <c r="AR42" i="7" s="1"/>
  <c r="AS42" i="7" s="1"/>
  <c r="AT42" i="7" s="1"/>
  <c r="AO40" i="7"/>
  <c r="AR40" i="7" s="1"/>
  <c r="AS40" i="7" s="1"/>
  <c r="AT40" i="7" s="1"/>
  <c r="AO37" i="7"/>
  <c r="AR37" i="7" s="1"/>
  <c r="AS37" i="7" s="1"/>
  <c r="AT37" i="7" s="1"/>
  <c r="AO35" i="7"/>
  <c r="AR35" i="7" s="1"/>
  <c r="AS35" i="7" s="1"/>
  <c r="AO33" i="7"/>
  <c r="AR33" i="7" s="1"/>
  <c r="AS33" i="7" s="1"/>
  <c r="AO31" i="7"/>
  <c r="AR31" i="7" s="1"/>
  <c r="AS31" i="7" s="1"/>
  <c r="AO68" i="7"/>
  <c r="AR68" i="7" s="1"/>
  <c r="AS68" i="7" s="1"/>
  <c r="AT68" i="7" s="1"/>
  <c r="AG68" i="7"/>
  <c r="AO66" i="7"/>
  <c r="AR66" i="7" s="1"/>
  <c r="AS66" i="7" s="1"/>
  <c r="AT66" i="7" s="1"/>
  <c r="AG65" i="7"/>
  <c r="AI65" i="7" s="1"/>
  <c r="AX63" i="7"/>
  <c r="AO62" i="7"/>
  <c r="AR62" i="7" s="1"/>
  <c r="AS62" i="7" s="1"/>
  <c r="AT62" i="7" s="1"/>
  <c r="AV62" i="7" s="1"/>
  <c r="AG61" i="7"/>
  <c r="AI61" i="7" s="1"/>
  <c r="AX59" i="7"/>
  <c r="AO58" i="7"/>
  <c r="AR58" i="7" s="1"/>
  <c r="AS58" i="7" s="1"/>
  <c r="AT58" i="7" s="1"/>
  <c r="AX57" i="7"/>
  <c r="AQ56" i="7"/>
  <c r="AU56" i="7" s="1"/>
  <c r="AG56" i="7"/>
  <c r="AI56" i="7" s="1"/>
  <c r="AO54" i="7"/>
  <c r="AR54" i="7" s="1"/>
  <c r="AS54" i="7" s="1"/>
  <c r="AT54" i="7" s="1"/>
  <c r="AX53" i="7"/>
  <c r="AQ52" i="7"/>
  <c r="AU52" i="7" s="1"/>
  <c r="AG52" i="7"/>
  <c r="AI52" i="7" s="1"/>
  <c r="AO50" i="7"/>
  <c r="AR50" i="7" s="1"/>
  <c r="AS50" i="7" s="1"/>
  <c r="AT50" i="7" s="1"/>
  <c r="AX48" i="7"/>
  <c r="AO45" i="7"/>
  <c r="AR45" i="7" s="1"/>
  <c r="AS45" i="7" s="1"/>
  <c r="AT45" i="7" s="1"/>
  <c r="AX43" i="7"/>
  <c r="AX41" i="7"/>
  <c r="AX39" i="7"/>
  <c r="AX36" i="7"/>
  <c r="AX34" i="7"/>
  <c r="AX32" i="7"/>
  <c r="AX69" i="7"/>
  <c r="AX67" i="7"/>
  <c r="AG66" i="7"/>
  <c r="AI66" i="7" s="1"/>
  <c r="AX64" i="7"/>
  <c r="AT63" i="7"/>
  <c r="AV63" i="7" s="1"/>
  <c r="AF63" i="7"/>
  <c r="AI63" i="7" s="1"/>
  <c r="AG62" i="7"/>
  <c r="AI62" i="7" s="1"/>
  <c r="AX60" i="7"/>
  <c r="AT59" i="7"/>
  <c r="AV59" i="7" s="1"/>
  <c r="AF59" i="7"/>
  <c r="AG57" i="7"/>
  <c r="AI57" i="7" s="1"/>
  <c r="AX55" i="7"/>
  <c r="AG53" i="7"/>
  <c r="AI53" i="7" s="1"/>
  <c r="AX51" i="7"/>
  <c r="AX49" i="7"/>
  <c r="AT48" i="7"/>
  <c r="AX46" i="7"/>
  <c r="AT43" i="7"/>
  <c r="AV43" i="7" s="1"/>
  <c r="AT41" i="7"/>
  <c r="AT39" i="7"/>
  <c r="AX38" i="7"/>
  <c r="AT36" i="7"/>
  <c r="AG36" i="7"/>
  <c r="AT34" i="7"/>
  <c r="AV34" i="7" s="1"/>
  <c r="AG34" i="7"/>
  <c r="AT32" i="7"/>
  <c r="AG32" i="7"/>
  <c r="AG30" i="7"/>
  <c r="AF69" i="6"/>
  <c r="AF61" i="6"/>
  <c r="AF53" i="6"/>
  <c r="AG41" i="6"/>
  <c r="AF35" i="6"/>
  <c r="AG66" i="6"/>
  <c r="AG58" i="6"/>
  <c r="AG50" i="6"/>
  <c r="AG44" i="6"/>
  <c r="AG38" i="6"/>
  <c r="AF33" i="6"/>
  <c r="AH33" i="6" s="1"/>
  <c r="AI33" i="6" s="1"/>
  <c r="AF65" i="6"/>
  <c r="AG64" i="6"/>
  <c r="AF57" i="6"/>
  <c r="AG56" i="6"/>
  <c r="AF49" i="6"/>
  <c r="AG48" i="6"/>
  <c r="AF43" i="6"/>
  <c r="AG42" i="6"/>
  <c r="AF37" i="6"/>
  <c r="AG33" i="6"/>
  <c r="AG32" i="6"/>
  <c r="AO30" i="7"/>
  <c r="AR30" i="7" s="1"/>
  <c r="AS30" i="7" s="1"/>
  <c r="AT30" i="7" s="1"/>
  <c r="AV30" i="7" s="1"/>
  <c r="AX30" i="7"/>
  <c r="BF167" i="25"/>
  <c r="D33" i="3"/>
  <c r="F33" i="9" s="1"/>
  <c r="D33" i="5"/>
  <c r="AC33" i="9" s="1"/>
  <c r="K33" i="23"/>
  <c r="G33" i="23"/>
  <c r="E33" i="5"/>
  <c r="L33" i="9" s="1"/>
  <c r="D33" i="6"/>
  <c r="M33" i="9" s="1"/>
  <c r="T33" i="9" s="1"/>
  <c r="D33" i="8"/>
  <c r="X33" i="9"/>
  <c r="J33" i="23"/>
  <c r="C33" i="23"/>
  <c r="E33" i="7"/>
  <c r="BF33" i="9" s="1"/>
  <c r="C33" i="8"/>
  <c r="D33" i="7"/>
  <c r="C33" i="3"/>
  <c r="C33" i="5"/>
  <c r="C33" i="9"/>
  <c r="C33" i="7"/>
  <c r="C33" i="4"/>
  <c r="C33" i="6"/>
  <c r="G33" i="3"/>
  <c r="BB33" i="9" s="1"/>
  <c r="D33" i="9" s="1"/>
  <c r="D33" i="4"/>
  <c r="H33" i="9" s="1"/>
  <c r="F33" i="5"/>
  <c r="BD33" i="9" s="1"/>
  <c r="E33" i="6"/>
  <c r="BE33" i="9" s="1"/>
  <c r="E33" i="8"/>
  <c r="BG33" i="9" s="1"/>
  <c r="M33" i="23"/>
  <c r="I33" i="23"/>
  <c r="E33" i="23"/>
  <c r="E33" i="3"/>
  <c r="G33" i="9" s="1"/>
  <c r="E33" i="4"/>
  <c r="BC33" i="9" s="1"/>
  <c r="E33" i="9"/>
  <c r="L33" i="23"/>
  <c r="H33" i="23"/>
  <c r="D33" i="23"/>
  <c r="AN34" i="4"/>
  <c r="M44" i="9"/>
  <c r="M52" i="9"/>
  <c r="M56" i="9"/>
  <c r="M60" i="9"/>
  <c r="F69" i="9"/>
  <c r="D35" i="7"/>
  <c r="E35" i="7"/>
  <c r="C35" i="3"/>
  <c r="C35" i="9"/>
  <c r="C35" i="23"/>
  <c r="C35" i="5"/>
  <c r="C35" i="7"/>
  <c r="C35" i="8"/>
  <c r="C35" i="4"/>
  <c r="C35" i="6"/>
  <c r="C34" i="8"/>
  <c r="D34" i="7"/>
  <c r="E34" i="7"/>
  <c r="C34" i="3"/>
  <c r="C34" i="4"/>
  <c r="C34" i="5"/>
  <c r="C34" i="23"/>
  <c r="C34" i="9"/>
  <c r="C34" i="6"/>
  <c r="C34" i="7"/>
  <c r="E30" i="7"/>
  <c r="C30" i="23"/>
  <c r="C30" i="9"/>
  <c r="D30" i="7"/>
  <c r="C30" i="3"/>
  <c r="C30" i="8"/>
  <c r="C30" i="4"/>
  <c r="C30" i="6"/>
  <c r="C30" i="5"/>
  <c r="C30" i="7"/>
  <c r="E29" i="3"/>
  <c r="F29" i="3" s="1"/>
  <c r="C29" i="4"/>
  <c r="C29" i="23"/>
  <c r="C29" i="6"/>
  <c r="C29" i="8"/>
  <c r="C29" i="3"/>
  <c r="C29" i="5"/>
  <c r="C29" i="9"/>
  <c r="C29" i="7"/>
  <c r="C27" i="5"/>
  <c r="C27" i="7"/>
  <c r="C27" i="8"/>
  <c r="C27" i="4"/>
  <c r="C27" i="6"/>
  <c r="C27" i="23"/>
  <c r="C27" i="3"/>
  <c r="C27" i="9"/>
  <c r="C26" i="3"/>
  <c r="C26" i="4"/>
  <c r="C26" i="5"/>
  <c r="C26" i="23"/>
  <c r="C26" i="9"/>
  <c r="C26" i="6"/>
  <c r="C26" i="7"/>
  <c r="C26" i="8"/>
  <c r="C25" i="5"/>
  <c r="C25" i="7"/>
  <c r="C25" i="23"/>
  <c r="C25" i="3"/>
  <c r="C25" i="9"/>
  <c r="C25" i="8"/>
  <c r="C25" i="4"/>
  <c r="C25" i="6"/>
  <c r="C24" i="4"/>
  <c r="C24" i="23"/>
  <c r="C24" i="6"/>
  <c r="C24" i="8"/>
  <c r="C24" i="3"/>
  <c r="C24" i="5"/>
  <c r="C24" i="9"/>
  <c r="C24" i="7"/>
  <c r="C23" i="23"/>
  <c r="C23" i="5"/>
  <c r="C23" i="7"/>
  <c r="C23" i="8"/>
  <c r="C23" i="4"/>
  <c r="C23" i="6"/>
  <c r="C23" i="3"/>
  <c r="C23" i="9"/>
  <c r="C22" i="3"/>
  <c r="C22" i="4"/>
  <c r="C22" i="5"/>
  <c r="C22" i="23"/>
  <c r="C22" i="9"/>
  <c r="C22" i="6"/>
  <c r="C22" i="7"/>
  <c r="C22" i="8"/>
  <c r="C21" i="5"/>
  <c r="C21" i="7"/>
  <c r="C21" i="23"/>
  <c r="C21" i="3"/>
  <c r="C21" i="9"/>
  <c r="C21" i="8"/>
  <c r="C21" i="4"/>
  <c r="C21" i="6"/>
  <c r="M39" i="9"/>
  <c r="M41" i="9"/>
  <c r="M43" i="9"/>
  <c r="M45" i="9"/>
  <c r="M47" i="9"/>
  <c r="M49" i="9"/>
  <c r="M51" i="9"/>
  <c r="M55" i="9"/>
  <c r="M57" i="9"/>
  <c r="M59" i="9"/>
  <c r="M61" i="9"/>
  <c r="M63" i="9"/>
  <c r="M65" i="9"/>
  <c r="M67" i="9"/>
  <c r="M69" i="9"/>
  <c r="H64" i="9"/>
  <c r="H56" i="9"/>
  <c r="H52" i="9"/>
  <c r="H44" i="9"/>
  <c r="H36" i="9"/>
  <c r="M32" i="9"/>
  <c r="M38" i="9"/>
  <c r="M42" i="9"/>
  <c r="M50" i="9"/>
  <c r="M54" i="9"/>
  <c r="M58" i="9"/>
  <c r="M62" i="9"/>
  <c r="M66" i="9"/>
  <c r="AC339" i="25"/>
  <c r="BF339" i="25"/>
  <c r="AV68" i="7"/>
  <c r="AV66" i="7"/>
  <c r="AV58" i="7"/>
  <c r="AV65" i="7"/>
  <c r="AV61" i="7"/>
  <c r="AV57" i="7"/>
  <c r="AV49" i="7"/>
  <c r="AV45" i="7"/>
  <c r="AV36" i="7"/>
  <c r="AV32" i="7"/>
  <c r="V66" i="9"/>
  <c r="O65" i="9"/>
  <c r="J65" i="9"/>
  <c r="J64" i="9"/>
  <c r="U61" i="9"/>
  <c r="W61" i="9" s="1"/>
  <c r="O58" i="9"/>
  <c r="V57" i="9"/>
  <c r="L53" i="9"/>
  <c r="L69" i="9"/>
  <c r="N65" i="9"/>
  <c r="N64" i="9"/>
  <c r="L62" i="9"/>
  <c r="K57" i="9"/>
  <c r="U56" i="9"/>
  <c r="K56" i="9"/>
  <c r="U69" i="9"/>
  <c r="O66" i="9"/>
  <c r="V65" i="9"/>
  <c r="V58" i="9"/>
  <c r="O57" i="9"/>
  <c r="J57" i="9"/>
  <c r="J56" i="9"/>
  <c r="K65" i="9"/>
  <c r="U64" i="9"/>
  <c r="K64" i="9"/>
  <c r="L61" i="9"/>
  <c r="N57" i="9"/>
  <c r="N56" i="9"/>
  <c r="P56" i="9" s="1"/>
  <c r="L54" i="9"/>
  <c r="P64" i="9"/>
  <c r="W69" i="9"/>
  <c r="O69" i="9"/>
  <c r="K69" i="9"/>
  <c r="V68" i="9"/>
  <c r="O68" i="9"/>
  <c r="K68" i="9"/>
  <c r="V67" i="9"/>
  <c r="N67" i="9"/>
  <c r="P67" i="9" s="1"/>
  <c r="J67" i="9"/>
  <c r="U66" i="9"/>
  <c r="U65" i="9"/>
  <c r="L63" i="9"/>
  <c r="O62" i="9"/>
  <c r="K62" i="9"/>
  <c r="O61" i="9"/>
  <c r="K61" i="9"/>
  <c r="V60" i="9"/>
  <c r="O60" i="9"/>
  <c r="K60" i="9"/>
  <c r="V59" i="9"/>
  <c r="N59" i="9"/>
  <c r="P59" i="9" s="1"/>
  <c r="J59" i="9"/>
  <c r="U58" i="9"/>
  <c r="U57" i="9"/>
  <c r="W57" i="9" s="1"/>
  <c r="L55" i="9"/>
  <c r="O54" i="9"/>
  <c r="K54" i="9"/>
  <c r="O53" i="9"/>
  <c r="K53" i="9"/>
  <c r="V52" i="9"/>
  <c r="O52" i="9"/>
  <c r="K52" i="9"/>
  <c r="V51" i="9"/>
  <c r="N51" i="9"/>
  <c r="P51" i="9" s="1"/>
  <c r="J51" i="9"/>
  <c r="U50" i="9"/>
  <c r="W50" i="9" s="1"/>
  <c r="U49" i="9"/>
  <c r="W49" i="9" s="1"/>
  <c r="L47" i="9"/>
  <c r="O46" i="9"/>
  <c r="K46" i="9"/>
  <c r="O45" i="9"/>
  <c r="K45" i="9"/>
  <c r="V44" i="9"/>
  <c r="O44" i="9"/>
  <c r="K44" i="9"/>
  <c r="V43" i="9"/>
  <c r="N43" i="9"/>
  <c r="P43" i="9" s="1"/>
  <c r="J43" i="9"/>
  <c r="U42" i="9"/>
  <c r="W42" i="9" s="1"/>
  <c r="U41" i="9"/>
  <c r="W41" i="9" s="1"/>
  <c r="L39" i="9"/>
  <c r="O38" i="9"/>
  <c r="K38" i="9"/>
  <c r="O37" i="9"/>
  <c r="K37" i="9"/>
  <c r="V36" i="9"/>
  <c r="O36" i="9"/>
  <c r="K36" i="9"/>
  <c r="O33" i="9"/>
  <c r="V32" i="9"/>
  <c r="O32" i="9"/>
  <c r="K32" i="9"/>
  <c r="V31" i="9"/>
  <c r="N31" i="9"/>
  <c r="P31" i="9" s="1"/>
  <c r="J31" i="9"/>
  <c r="N69" i="9"/>
  <c r="J69" i="9"/>
  <c r="U68" i="9"/>
  <c r="W68" i="9" s="1"/>
  <c r="N68" i="9"/>
  <c r="J68" i="9"/>
  <c r="U67" i="9"/>
  <c r="L64" i="9"/>
  <c r="O63" i="9"/>
  <c r="K63" i="9"/>
  <c r="N62" i="9"/>
  <c r="J62" i="9"/>
  <c r="N61" i="9"/>
  <c r="J61" i="9"/>
  <c r="U60" i="9"/>
  <c r="N60" i="9"/>
  <c r="J60" i="9"/>
  <c r="U59" i="9"/>
  <c r="L56" i="9"/>
  <c r="O55" i="9"/>
  <c r="K55" i="9"/>
  <c r="N54" i="9"/>
  <c r="J54" i="9"/>
  <c r="N53" i="9"/>
  <c r="J53" i="9"/>
  <c r="U52" i="9"/>
  <c r="N52" i="9"/>
  <c r="J52" i="9"/>
  <c r="U51" i="9"/>
  <c r="L50" i="9"/>
  <c r="L49" i="9"/>
  <c r="L48" i="9"/>
  <c r="O47" i="9"/>
  <c r="K47" i="9"/>
  <c r="V46" i="9"/>
  <c r="N46" i="9"/>
  <c r="J46" i="9"/>
  <c r="V45" i="9"/>
  <c r="N45" i="9"/>
  <c r="J45" i="9"/>
  <c r="U44" i="9"/>
  <c r="W44" i="9" s="1"/>
  <c r="N44" i="9"/>
  <c r="J44" i="9"/>
  <c r="U43" i="9"/>
  <c r="L42" i="9"/>
  <c r="L41" i="9"/>
  <c r="L40" i="9"/>
  <c r="O39" i="9"/>
  <c r="K39" i="9"/>
  <c r="V38" i="9"/>
  <c r="N38" i="9"/>
  <c r="P38" i="9" s="1"/>
  <c r="J38" i="9"/>
  <c r="V37" i="9"/>
  <c r="N37" i="9"/>
  <c r="J37" i="9"/>
  <c r="U36" i="9"/>
  <c r="N36" i="9"/>
  <c r="J36" i="9"/>
  <c r="V33" i="9"/>
  <c r="N33" i="9"/>
  <c r="J33" i="9"/>
  <c r="U32" i="9"/>
  <c r="N32" i="9"/>
  <c r="J32" i="9"/>
  <c r="U31" i="9"/>
  <c r="L67" i="9"/>
  <c r="K66" i="9"/>
  <c r="P65" i="9"/>
  <c r="V64" i="9"/>
  <c r="N63" i="9"/>
  <c r="J63" i="9"/>
  <c r="U62" i="9"/>
  <c r="W62" i="9" s="1"/>
  <c r="L59" i="9"/>
  <c r="K58" i="9"/>
  <c r="V56" i="9"/>
  <c r="N55" i="9"/>
  <c r="J55" i="9"/>
  <c r="U54" i="9"/>
  <c r="W54" i="9" s="1"/>
  <c r="U53" i="9"/>
  <c r="W53" i="9" s="1"/>
  <c r="L51" i="9"/>
  <c r="O50" i="9"/>
  <c r="K50" i="9"/>
  <c r="O49" i="9"/>
  <c r="K49" i="9"/>
  <c r="V48" i="9"/>
  <c r="K48" i="9"/>
  <c r="N47" i="9"/>
  <c r="J47" i="9"/>
  <c r="U46" i="9"/>
  <c r="U45" i="9"/>
  <c r="L43" i="9"/>
  <c r="O42" i="9"/>
  <c r="K42" i="9"/>
  <c r="O41" i="9"/>
  <c r="K41" i="9"/>
  <c r="V40" i="9"/>
  <c r="K40" i="9"/>
  <c r="N39" i="9"/>
  <c r="J39" i="9"/>
  <c r="U38" i="9"/>
  <c r="U37" i="9"/>
  <c r="U33" i="9"/>
  <c r="L31" i="9"/>
  <c r="K67" i="9"/>
  <c r="N66" i="9"/>
  <c r="J66" i="9"/>
  <c r="U63" i="9"/>
  <c r="W63" i="9" s="1"/>
  <c r="K59" i="9"/>
  <c r="N58" i="9"/>
  <c r="J58" i="9"/>
  <c r="W56" i="9"/>
  <c r="U55" i="9"/>
  <c r="W55" i="9" s="1"/>
  <c r="K51" i="9"/>
  <c r="N50" i="9"/>
  <c r="J50" i="9"/>
  <c r="N49" i="9"/>
  <c r="J49" i="9"/>
  <c r="U48" i="9"/>
  <c r="N48" i="9"/>
  <c r="P48" i="9" s="1"/>
  <c r="J48" i="9"/>
  <c r="U47" i="9"/>
  <c r="W47" i="9" s="1"/>
  <c r="K43" i="9"/>
  <c r="N42" i="9"/>
  <c r="P42" i="9" s="1"/>
  <c r="J42" i="9"/>
  <c r="N41" i="9"/>
  <c r="J41" i="9"/>
  <c r="U40" i="9"/>
  <c r="W40" i="9" s="1"/>
  <c r="N40" i="9"/>
  <c r="P40" i="9" s="1"/>
  <c r="J40" i="9"/>
  <c r="U39" i="9"/>
  <c r="W39" i="9" s="1"/>
  <c r="K31" i="9"/>
  <c r="E35" i="5"/>
  <c r="O35" i="9" s="1"/>
  <c r="D35" i="4"/>
  <c r="H35" i="9" s="1"/>
  <c r="E35" i="3"/>
  <c r="G35" i="9" s="1"/>
  <c r="D35" i="3"/>
  <c r="F35" i="5"/>
  <c r="BD35" i="9" s="1"/>
  <c r="M35" i="23"/>
  <c r="E35" i="23"/>
  <c r="D35" i="5"/>
  <c r="D35" i="6"/>
  <c r="D35" i="23" s="1"/>
  <c r="D35" i="8"/>
  <c r="F35" i="23" s="1"/>
  <c r="E34" i="5"/>
  <c r="D34" i="6"/>
  <c r="D34" i="23" s="1"/>
  <c r="M34" i="23"/>
  <c r="E34" i="3"/>
  <c r="G34" i="9" s="1"/>
  <c r="F34" i="5"/>
  <c r="BD34" i="9" s="1"/>
  <c r="E34" i="6"/>
  <c r="BE34" i="9" s="1"/>
  <c r="E34" i="23"/>
  <c r="D34" i="3"/>
  <c r="J34" i="23" s="1"/>
  <c r="D34" i="8"/>
  <c r="F34" i="23" s="1"/>
  <c r="D34" i="4"/>
  <c r="H34" i="9" s="1"/>
  <c r="D34" i="5"/>
  <c r="E34" i="8"/>
  <c r="BG34" i="9" s="1"/>
  <c r="D30" i="4"/>
  <c r="H30" i="9" s="1"/>
  <c r="F30" i="5"/>
  <c r="BD30" i="9" s="1"/>
  <c r="M30" i="23"/>
  <c r="E30" i="3"/>
  <c r="G30" i="9" s="1"/>
  <c r="D30" i="5"/>
  <c r="D30" i="6"/>
  <c r="D30" i="23" s="1"/>
  <c r="E30" i="23"/>
  <c r="D30" i="8"/>
  <c r="F30" i="23" s="1"/>
  <c r="D30" i="3"/>
  <c r="J30" i="23" s="1"/>
  <c r="E30" i="5"/>
  <c r="E30" i="8"/>
  <c r="BG30" i="9" s="1"/>
  <c r="K30" i="23"/>
  <c r="G29" i="3"/>
  <c r="AI59" i="7"/>
  <c r="AV54" i="7"/>
  <c r="AV50" i="7"/>
  <c r="AF69" i="7"/>
  <c r="AI69" i="7" s="1"/>
  <c r="AF68" i="7"/>
  <c r="AI68" i="7" s="1"/>
  <c r="AF67" i="7"/>
  <c r="AI67" i="7" s="1"/>
  <c r="AV44" i="7"/>
  <c r="AV42" i="7"/>
  <c r="AV41" i="7"/>
  <c r="AV40" i="7"/>
  <c r="AV39" i="7"/>
  <c r="AV37" i="7"/>
  <c r="AG49" i="7"/>
  <c r="AF49" i="7"/>
  <c r="AV48" i="7"/>
  <c r="AG47" i="7"/>
  <c r="AF47" i="7"/>
  <c r="AI47" i="7" s="1"/>
  <c r="AV46" i="7"/>
  <c r="AG45" i="7"/>
  <c r="AF45" i="7"/>
  <c r="AG44" i="7"/>
  <c r="AH44" i="7"/>
  <c r="AF44" i="7"/>
  <c r="AI44" i="7" s="1"/>
  <c r="AG43" i="7"/>
  <c r="AH43" i="7"/>
  <c r="AF43" i="7"/>
  <c r="AG42" i="7"/>
  <c r="AH42" i="7"/>
  <c r="AF42" i="7"/>
  <c r="AG41" i="7"/>
  <c r="AH41" i="7"/>
  <c r="AF41" i="7"/>
  <c r="AI41" i="7" s="1"/>
  <c r="AG40" i="7"/>
  <c r="AH40" i="7"/>
  <c r="AF40" i="7"/>
  <c r="AG39" i="7"/>
  <c r="AH39" i="7"/>
  <c r="AF39" i="7"/>
  <c r="AG38" i="7"/>
  <c r="AH38" i="7"/>
  <c r="AF38" i="7"/>
  <c r="AH69" i="7"/>
  <c r="AH68" i="7"/>
  <c r="AH67" i="7"/>
  <c r="AH66" i="7"/>
  <c r="AH65" i="7"/>
  <c r="AH64" i="7"/>
  <c r="AH63" i="7"/>
  <c r="AH62" i="7"/>
  <c r="AH61" i="7"/>
  <c r="AH60" i="7"/>
  <c r="AH59" i="7"/>
  <c r="AH58" i="7"/>
  <c r="AG55" i="7"/>
  <c r="AI55" i="7" s="1"/>
  <c r="AH54" i="7"/>
  <c r="AG51" i="7"/>
  <c r="AI51" i="7" s="1"/>
  <c r="AG58" i="7"/>
  <c r="AI58" i="7" s="1"/>
  <c r="AH57" i="7"/>
  <c r="AG54" i="7"/>
  <c r="AI54" i="7" s="1"/>
  <c r="AH53" i="7"/>
  <c r="AG50" i="7"/>
  <c r="AF50" i="7"/>
  <c r="AG48" i="7"/>
  <c r="AF48" i="7"/>
  <c r="AG46" i="7"/>
  <c r="AF46" i="7"/>
  <c r="AF37" i="7"/>
  <c r="AI37" i="7" s="1"/>
  <c r="AF36" i="7"/>
  <c r="AI36" i="7" s="1"/>
  <c r="AF35" i="7"/>
  <c r="AI35" i="7" s="1"/>
  <c r="AF34" i="7"/>
  <c r="AI34" i="7" s="1"/>
  <c r="AF33" i="7"/>
  <c r="AI33" i="7" s="1"/>
  <c r="AF32" i="7"/>
  <c r="AI32" i="7" s="1"/>
  <c r="AF31" i="7"/>
  <c r="AI31" i="7" s="1"/>
  <c r="AF30" i="7"/>
  <c r="AI30" i="7" s="1"/>
  <c r="AH37" i="7"/>
  <c r="AH36" i="7"/>
  <c r="AH35" i="7"/>
  <c r="AH34" i="7"/>
  <c r="AH33" i="7"/>
  <c r="AH32" i="7"/>
  <c r="AH31" i="7"/>
  <c r="AH30" i="7"/>
  <c r="AH41" i="6"/>
  <c r="AI41" i="6" s="1"/>
  <c r="AH45" i="6"/>
  <c r="AI45" i="6" s="1"/>
  <c r="AF68" i="6"/>
  <c r="AH68" i="6" s="1"/>
  <c r="AI68" i="6" s="1"/>
  <c r="AG67" i="6"/>
  <c r="AH67" i="6" s="1"/>
  <c r="AI67" i="6" s="1"/>
  <c r="AF64" i="6"/>
  <c r="AH64" i="6" s="1"/>
  <c r="AI64" i="6" s="1"/>
  <c r="AG63" i="6"/>
  <c r="AH63" i="6" s="1"/>
  <c r="AI63" i="6" s="1"/>
  <c r="AF60" i="6"/>
  <c r="AH60" i="6" s="1"/>
  <c r="AI60" i="6" s="1"/>
  <c r="AG59" i="6"/>
  <c r="AH59" i="6" s="1"/>
  <c r="AI59" i="6" s="1"/>
  <c r="AF56" i="6"/>
  <c r="AH56" i="6" s="1"/>
  <c r="AI56" i="6" s="1"/>
  <c r="AG55" i="6"/>
  <c r="AH55" i="6" s="1"/>
  <c r="AI55" i="6" s="1"/>
  <c r="AF52" i="6"/>
  <c r="AH52" i="6" s="1"/>
  <c r="AI52" i="6" s="1"/>
  <c r="AG51" i="6"/>
  <c r="AH51" i="6" s="1"/>
  <c r="AI51" i="6" s="1"/>
  <c r="AF48" i="6"/>
  <c r="AH48" i="6" s="1"/>
  <c r="AI48" i="6" s="1"/>
  <c r="AG47" i="6"/>
  <c r="AH47" i="6" s="1"/>
  <c r="AI47" i="6" s="1"/>
  <c r="AF44" i="6"/>
  <c r="AH44" i="6" s="1"/>
  <c r="AI44" i="6" s="1"/>
  <c r="AG43" i="6"/>
  <c r="AH43" i="6" s="1"/>
  <c r="AI43" i="6" s="1"/>
  <c r="AF40" i="6"/>
  <c r="AH40" i="6" s="1"/>
  <c r="AI40" i="6" s="1"/>
  <c r="AG39" i="6"/>
  <c r="AH39" i="6" s="1"/>
  <c r="AI39" i="6" s="1"/>
  <c r="AF36" i="6"/>
  <c r="AH36" i="6" s="1"/>
  <c r="AI36" i="6" s="1"/>
  <c r="AG35" i="6"/>
  <c r="AH35" i="6" s="1"/>
  <c r="AI35" i="6" s="1"/>
  <c r="AF32" i="6"/>
  <c r="AH32" i="6" s="1"/>
  <c r="AI32" i="6" s="1"/>
  <c r="AG31" i="6"/>
  <c r="AH31" i="6" s="1"/>
  <c r="AI31" i="6" s="1"/>
  <c r="AG69" i="6"/>
  <c r="AH69" i="6" s="1"/>
  <c r="AI69" i="6" s="1"/>
  <c r="AF66" i="6"/>
  <c r="AH66" i="6" s="1"/>
  <c r="AI66" i="6" s="1"/>
  <c r="AG65" i="6"/>
  <c r="AH65" i="6" s="1"/>
  <c r="AI65" i="6" s="1"/>
  <c r="AF62" i="6"/>
  <c r="AH62" i="6" s="1"/>
  <c r="AI62" i="6" s="1"/>
  <c r="AG61" i="6"/>
  <c r="AH61" i="6" s="1"/>
  <c r="AI61" i="6" s="1"/>
  <c r="AF58" i="6"/>
  <c r="AH58" i="6" s="1"/>
  <c r="AI58" i="6" s="1"/>
  <c r="AG57" i="6"/>
  <c r="AH57" i="6" s="1"/>
  <c r="AI57" i="6" s="1"/>
  <c r="AF54" i="6"/>
  <c r="AH54" i="6" s="1"/>
  <c r="AI54" i="6" s="1"/>
  <c r="AG53" i="6"/>
  <c r="AH53" i="6" s="1"/>
  <c r="AI53" i="6" s="1"/>
  <c r="AF50" i="6"/>
  <c r="AH50" i="6" s="1"/>
  <c r="AI50" i="6" s="1"/>
  <c r="AG49" i="6"/>
  <c r="AH49" i="6" s="1"/>
  <c r="AI49" i="6" s="1"/>
  <c r="AF46" i="6"/>
  <c r="AH46" i="6" s="1"/>
  <c r="AI46" i="6" s="1"/>
  <c r="AF42" i="6"/>
  <c r="AH42" i="6" s="1"/>
  <c r="AI42" i="6" s="1"/>
  <c r="AF38" i="6"/>
  <c r="AH38" i="6" s="1"/>
  <c r="AI38" i="6" s="1"/>
  <c r="AF34" i="6"/>
  <c r="AH34" i="6" s="1"/>
  <c r="AI34" i="6" s="1"/>
  <c r="AF30" i="6"/>
  <c r="AH30" i="6" s="1"/>
  <c r="AI30" i="6" s="1"/>
  <c r="F67" i="3"/>
  <c r="F65" i="3"/>
  <c r="F61" i="3"/>
  <c r="F63" i="3"/>
  <c r="AC266" i="25"/>
  <c r="BF266" i="25"/>
  <c r="BF264" i="25"/>
  <c r="AC262" i="25"/>
  <c r="BF262" i="25"/>
  <c r="AC260" i="25"/>
  <c r="BF260" i="25"/>
  <c r="AC258" i="25"/>
  <c r="BF258" i="25"/>
  <c r="AC256" i="25"/>
  <c r="BF256" i="25"/>
  <c r="AC254" i="25"/>
  <c r="BF254" i="25"/>
  <c r="AC250" i="25"/>
  <c r="BF250" i="25"/>
  <c r="AC246" i="25"/>
  <c r="BF246" i="25"/>
  <c r="AC245" i="25"/>
  <c r="BF245" i="25"/>
  <c r="AC244" i="25"/>
  <c r="BF244" i="25"/>
  <c r="AC242" i="25"/>
  <c r="BF242" i="25"/>
  <c r="AC240" i="25"/>
  <c r="BF240" i="25"/>
  <c r="AC238" i="25"/>
  <c r="BF238" i="25"/>
  <c r="BF236" i="25"/>
  <c r="AC234" i="25"/>
  <c r="BF234" i="25"/>
  <c r="AC232" i="25"/>
  <c r="BF232" i="25"/>
  <c r="AC230" i="25"/>
  <c r="BF230" i="25"/>
  <c r="F50" i="3"/>
  <c r="F42" i="3"/>
  <c r="F36" i="3"/>
  <c r="F68" i="3"/>
  <c r="F66" i="3"/>
  <c r="F64" i="3"/>
  <c r="F62" i="3"/>
  <c r="F60" i="3"/>
  <c r="F58" i="3"/>
  <c r="F56" i="3"/>
  <c r="F54" i="3"/>
  <c r="F52" i="3"/>
  <c r="F48" i="3"/>
  <c r="F46" i="3"/>
  <c r="F44" i="3"/>
  <c r="F40" i="3"/>
  <c r="F38" i="3"/>
  <c r="F32" i="3"/>
  <c r="F59" i="3"/>
  <c r="F55" i="3"/>
  <c r="F51" i="3"/>
  <c r="F47" i="3"/>
  <c r="F43" i="3"/>
  <c r="F39" i="3"/>
  <c r="F31" i="3"/>
  <c r="F57" i="3"/>
  <c r="F53" i="3"/>
  <c r="F49" i="3"/>
  <c r="F45" i="3"/>
  <c r="F41" i="3"/>
  <c r="F37" i="3"/>
  <c r="F33" i="3"/>
  <c r="AC281" i="25"/>
  <c r="AY281" i="25"/>
  <c r="AU281" i="25"/>
  <c r="AQ281" i="25"/>
  <c r="AM281" i="25"/>
  <c r="AI281" i="25"/>
  <c r="BE281" i="25"/>
  <c r="BA281" i="25"/>
  <c r="AW281" i="25"/>
  <c r="AS281" i="25"/>
  <c r="AO281" i="25"/>
  <c r="AC267" i="25"/>
  <c r="AC263" i="25"/>
  <c r="BF267" i="25"/>
  <c r="AC265" i="25"/>
  <c r="AC264" i="25"/>
  <c r="AC115" i="25"/>
  <c r="BF158" i="25"/>
  <c r="BF154" i="25"/>
  <c r="BF150" i="25"/>
  <c r="BF146" i="25"/>
  <c r="BF142" i="25"/>
  <c r="BF138" i="25"/>
  <c r="BF134" i="25"/>
  <c r="BF130" i="25"/>
  <c r="BF126" i="25"/>
  <c r="BF122" i="25"/>
  <c r="BF118" i="25"/>
  <c r="BF114" i="25"/>
  <c r="AC211" i="25"/>
  <c r="AC207" i="25"/>
  <c r="AC203" i="25"/>
  <c r="AC199" i="25"/>
  <c r="AC195" i="25"/>
  <c r="AC191" i="25"/>
  <c r="AC187" i="25"/>
  <c r="AC183" i="25"/>
  <c r="AC179" i="25"/>
  <c r="AC175" i="25"/>
  <c r="AC171" i="25"/>
  <c r="AC167" i="25"/>
  <c r="BF211" i="25"/>
  <c r="BF207" i="25"/>
  <c r="BF203" i="25"/>
  <c r="BF199" i="25"/>
  <c r="BF195" i="25"/>
  <c r="BF191" i="25"/>
  <c r="BF187" i="25"/>
  <c r="BF183" i="25"/>
  <c r="BF179" i="25"/>
  <c r="BF175" i="25"/>
  <c r="AC69" i="25"/>
  <c r="AC77" i="25"/>
  <c r="AC65" i="25"/>
  <c r="AC112" i="25"/>
  <c r="AC118" i="25"/>
  <c r="AC114" i="25"/>
  <c r="BF153" i="25"/>
  <c r="BF149" i="25"/>
  <c r="BF145" i="25"/>
  <c r="BF141" i="25"/>
  <c r="BF137" i="25"/>
  <c r="BF133" i="25"/>
  <c r="BF129" i="25"/>
  <c r="BF125" i="25"/>
  <c r="BF121" i="25"/>
  <c r="BF117" i="25"/>
  <c r="BF113" i="25"/>
  <c r="AC210" i="25"/>
  <c r="AC206" i="25"/>
  <c r="AC202" i="25"/>
  <c r="AC198" i="25"/>
  <c r="AC194" i="25"/>
  <c r="AC190" i="25"/>
  <c r="AC186" i="25"/>
  <c r="AC182" i="25"/>
  <c r="AC178" i="25"/>
  <c r="AC174" i="25"/>
  <c r="AC170" i="25"/>
  <c r="BF210" i="25"/>
  <c r="BF206" i="25"/>
  <c r="BF202" i="25"/>
  <c r="BF198" i="25"/>
  <c r="BF194" i="25"/>
  <c r="BF190" i="25"/>
  <c r="BF186" i="25"/>
  <c r="BF182" i="25"/>
  <c r="BF178" i="25"/>
  <c r="BF174" i="25"/>
  <c r="BF170" i="25"/>
  <c r="BF166" i="25"/>
  <c r="AC121" i="25"/>
  <c r="AC117" i="25"/>
  <c r="AC113" i="25"/>
  <c r="BF156" i="25"/>
  <c r="BF152" i="25"/>
  <c r="BF148" i="25"/>
  <c r="BF144" i="25"/>
  <c r="BF140" i="25"/>
  <c r="BF136" i="25"/>
  <c r="BF132" i="25"/>
  <c r="BF128" i="25"/>
  <c r="BF124" i="25"/>
  <c r="BF120" i="25"/>
  <c r="BF116" i="25"/>
  <c r="AC213" i="25"/>
  <c r="AC209" i="25"/>
  <c r="AC205" i="25"/>
  <c r="AC201" i="25"/>
  <c r="AC197" i="25"/>
  <c r="AC193" i="25"/>
  <c r="AC189" i="25"/>
  <c r="AC185" i="25"/>
  <c r="AC181" i="25"/>
  <c r="AC177" i="25"/>
  <c r="AC173" i="25"/>
  <c r="AC169" i="25"/>
  <c r="BF213" i="25"/>
  <c r="BF209" i="25"/>
  <c r="BF205" i="25"/>
  <c r="BF201" i="25"/>
  <c r="BF197" i="25"/>
  <c r="BF193" i="25"/>
  <c r="BF189" i="25"/>
  <c r="BF185" i="25"/>
  <c r="BF181" i="25"/>
  <c r="BF177" i="25"/>
  <c r="BF173" i="25"/>
  <c r="BF169" i="25"/>
  <c r="AC12" i="25"/>
  <c r="AC16" i="25"/>
  <c r="AF32" i="3" s="1"/>
  <c r="AC116" i="25"/>
  <c r="BF155" i="25"/>
  <c r="BF151" i="25"/>
  <c r="BF147" i="25"/>
  <c r="BF143" i="25"/>
  <c r="BF139" i="25"/>
  <c r="BF135" i="25"/>
  <c r="BF131" i="25"/>
  <c r="BF127" i="25"/>
  <c r="BF123" i="25"/>
  <c r="BF119" i="25"/>
  <c r="BF115" i="25"/>
  <c r="AC212" i="25"/>
  <c r="AC208" i="25"/>
  <c r="AC204" i="25"/>
  <c r="AC200" i="25"/>
  <c r="AC196" i="25"/>
  <c r="AC192" i="25"/>
  <c r="AC188" i="25"/>
  <c r="AC184" i="25"/>
  <c r="AC180" i="25"/>
  <c r="AC176" i="25"/>
  <c r="AC172" i="25"/>
  <c r="AC168" i="25"/>
  <c r="BF212" i="25"/>
  <c r="BF208" i="25"/>
  <c r="BF204" i="25"/>
  <c r="BF200" i="25"/>
  <c r="BF196" i="25"/>
  <c r="BF192" i="25"/>
  <c r="BF188" i="25"/>
  <c r="BF184" i="25"/>
  <c r="BF180" i="25"/>
  <c r="BF176" i="25"/>
  <c r="BF172" i="25"/>
  <c r="BF168" i="25"/>
  <c r="AC90" i="25"/>
  <c r="AC85" i="25"/>
  <c r="AC73" i="25"/>
  <c r="BF214" i="25"/>
  <c r="BF159" i="25"/>
  <c r="AC20" i="25"/>
  <c r="BF161" i="25"/>
  <c r="BF157" i="25"/>
  <c r="AC214" i="25"/>
  <c r="AC133" i="25"/>
  <c r="AC129" i="25"/>
  <c r="AC125" i="25"/>
  <c r="BF160" i="25"/>
  <c r="AC161" i="25"/>
  <c r="AC157" i="25"/>
  <c r="AC153" i="25"/>
  <c r="AC149" i="25"/>
  <c r="AC145" i="25"/>
  <c r="AC141" i="25"/>
  <c r="AC137" i="25"/>
  <c r="AC40" i="25"/>
  <c r="AC36" i="25"/>
  <c r="AC32" i="25"/>
  <c r="AC28" i="25"/>
  <c r="AC24" i="25"/>
  <c r="AC99" i="25"/>
  <c r="AC95" i="25"/>
  <c r="AC91" i="25"/>
  <c r="AC88" i="25"/>
  <c r="AC87" i="25"/>
  <c r="AC86" i="25"/>
  <c r="AC84" i="25"/>
  <c r="AC83" i="25"/>
  <c r="AC82" i="25"/>
  <c r="AC80" i="25"/>
  <c r="AC79" i="25"/>
  <c r="AC78" i="25"/>
  <c r="AC76" i="25"/>
  <c r="AC75" i="25"/>
  <c r="AC74" i="25"/>
  <c r="AC72" i="25"/>
  <c r="AC71" i="25"/>
  <c r="AC70" i="25"/>
  <c r="AC68" i="25"/>
  <c r="AC67" i="25"/>
  <c r="AC66" i="25"/>
  <c r="AC64" i="25"/>
  <c r="AC63" i="25"/>
  <c r="AC62" i="25"/>
  <c r="AC60" i="25"/>
  <c r="AC59" i="25"/>
  <c r="AC31" i="25"/>
  <c r="AC27" i="25"/>
  <c r="AC23" i="25"/>
  <c r="AC19" i="25"/>
  <c r="AC15" i="25"/>
  <c r="AC160" i="25"/>
  <c r="AC156" i="25"/>
  <c r="AC152" i="25"/>
  <c r="AC148" i="25"/>
  <c r="AC144" i="25"/>
  <c r="AC140" i="25"/>
  <c r="AC136" i="25"/>
  <c r="AC132" i="25"/>
  <c r="AC128" i="25"/>
  <c r="AC124" i="25"/>
  <c r="AC120" i="25"/>
  <c r="AC159" i="25"/>
  <c r="AC155" i="25"/>
  <c r="AC151" i="25"/>
  <c r="AC147" i="25"/>
  <c r="AC143" i="25"/>
  <c r="AC139" i="25"/>
  <c r="AC135" i="25"/>
  <c r="AC131" i="25"/>
  <c r="AC127" i="25"/>
  <c r="AC123" i="25"/>
  <c r="AC119" i="25"/>
  <c r="AC158" i="25"/>
  <c r="AC154" i="25"/>
  <c r="AC150" i="25"/>
  <c r="AC146" i="25"/>
  <c r="AC142" i="25"/>
  <c r="AC138" i="25"/>
  <c r="AC134" i="25"/>
  <c r="AC130" i="25"/>
  <c r="AC126" i="25"/>
  <c r="AC122" i="25"/>
  <c r="AC107" i="25"/>
  <c r="AC103" i="25"/>
  <c r="AC101" i="25"/>
  <c r="AC98" i="25"/>
  <c r="AC97" i="25"/>
  <c r="AC96" i="25"/>
  <c r="AC94" i="25"/>
  <c r="AC93" i="25"/>
  <c r="AC92" i="25"/>
  <c r="AC89" i="25"/>
  <c r="AC39" i="25"/>
  <c r="AC35" i="25"/>
  <c r="AF51" i="3" s="1"/>
  <c r="AC46" i="25"/>
  <c r="AC42" i="25"/>
  <c r="AC38" i="25"/>
  <c r="AF54" i="3" s="1"/>
  <c r="AC34" i="25"/>
  <c r="AC30" i="25"/>
  <c r="AC26" i="25"/>
  <c r="AC22" i="25"/>
  <c r="AC18" i="25"/>
  <c r="AC14" i="25"/>
  <c r="AC41" i="25"/>
  <c r="AC37" i="25"/>
  <c r="AC33" i="25"/>
  <c r="AC29" i="25"/>
  <c r="AC25" i="25"/>
  <c r="AC21" i="25"/>
  <c r="AF37" i="3" s="1"/>
  <c r="AC17" i="25"/>
  <c r="AF33" i="3" s="1"/>
  <c r="AC13" i="25"/>
  <c r="BF59" i="25"/>
  <c r="AC106" i="25"/>
  <c r="AC105" i="25"/>
  <c r="AC104" i="25"/>
  <c r="AC102" i="25"/>
  <c r="AC100" i="25"/>
  <c r="AC58" i="25"/>
  <c r="AC10" i="25"/>
  <c r="AF26" i="3" s="1"/>
  <c r="AC6" i="25"/>
  <c r="AF22" i="3" s="1"/>
  <c r="AC51" i="25"/>
  <c r="AC47" i="25"/>
  <c r="AC43" i="25"/>
  <c r="AC45" i="25"/>
  <c r="AF61" i="3" s="1"/>
  <c r="AC11" i="25"/>
  <c r="AF27" i="3" s="1"/>
  <c r="AC7" i="25"/>
  <c r="AF23" i="3" s="1"/>
  <c r="AC52" i="25"/>
  <c r="AC48" i="25"/>
  <c r="AC44" i="25"/>
  <c r="BF107" i="25"/>
  <c r="BF106" i="25"/>
  <c r="BF105" i="25"/>
  <c r="BF104" i="25"/>
  <c r="BF103" i="25"/>
  <c r="BF102" i="25"/>
  <c r="BF101" i="25"/>
  <c r="BF100" i="25"/>
  <c r="BF99" i="25"/>
  <c r="BF98" i="25"/>
  <c r="BF97" i="25"/>
  <c r="BF96" i="25"/>
  <c r="BF95" i="25"/>
  <c r="BF94" i="25"/>
  <c r="BF93" i="25"/>
  <c r="BF92" i="25"/>
  <c r="BF91" i="25"/>
  <c r="BF90" i="25"/>
  <c r="BF89" i="25"/>
  <c r="BF88" i="25"/>
  <c r="BF87" i="25"/>
  <c r="BF86" i="25"/>
  <c r="BF85" i="25"/>
  <c r="BF84" i="25"/>
  <c r="BF83" i="25"/>
  <c r="BF82" i="25"/>
  <c r="BF81" i="25"/>
  <c r="BF80" i="25"/>
  <c r="BF79" i="25"/>
  <c r="BF78" i="25"/>
  <c r="BF77" i="25"/>
  <c r="BF76" i="25"/>
  <c r="BF75" i="25"/>
  <c r="BF74" i="25"/>
  <c r="BF73" i="25"/>
  <c r="BF72" i="25"/>
  <c r="BF71" i="25"/>
  <c r="BF70" i="25"/>
  <c r="BF69" i="25"/>
  <c r="BF68" i="25"/>
  <c r="BF67" i="25"/>
  <c r="BF66" i="25"/>
  <c r="BF65" i="25"/>
  <c r="BF64" i="25"/>
  <c r="BF63" i="25"/>
  <c r="BF62" i="25"/>
  <c r="BF61" i="25"/>
  <c r="BF60" i="25"/>
  <c r="AC9" i="25"/>
  <c r="AF25" i="3" s="1"/>
  <c r="AC5" i="25"/>
  <c r="AC50" i="25"/>
  <c r="AF66" i="3" s="1"/>
  <c r="AC8" i="25"/>
  <c r="AC53" i="25"/>
  <c r="AF69" i="3" s="1"/>
  <c r="AC49" i="25"/>
  <c r="AF65" i="3" s="1"/>
  <c r="BF52" i="25"/>
  <c r="BF51" i="25"/>
  <c r="AG67" i="3" s="1"/>
  <c r="BF50" i="25"/>
  <c r="BF49" i="25"/>
  <c r="BF48" i="25"/>
  <c r="BF47" i="25"/>
  <c r="AG63" i="3" s="1"/>
  <c r="BF46" i="25"/>
  <c r="AG62" i="3" s="1"/>
  <c r="BF45" i="25"/>
  <c r="AG61" i="3" s="1"/>
  <c r="BF44" i="25"/>
  <c r="AG60" i="3" s="1"/>
  <c r="BF43" i="25"/>
  <c r="BF42" i="25"/>
  <c r="BF41" i="25"/>
  <c r="BF40" i="25"/>
  <c r="BF39" i="25"/>
  <c r="AG55" i="3" s="1"/>
  <c r="BF38" i="25"/>
  <c r="BF37" i="25"/>
  <c r="BF36" i="25"/>
  <c r="BF35" i="25"/>
  <c r="BF34" i="25"/>
  <c r="BF33" i="25"/>
  <c r="BF32" i="25"/>
  <c r="BF31" i="25"/>
  <c r="BF30" i="25"/>
  <c r="AG46" i="3" s="1"/>
  <c r="BF29" i="25"/>
  <c r="BF28" i="25"/>
  <c r="AG44" i="3" s="1"/>
  <c r="BF27" i="25"/>
  <c r="BF26" i="25"/>
  <c r="BF25" i="25"/>
  <c r="BF24" i="25"/>
  <c r="BF23" i="25"/>
  <c r="BF22" i="25"/>
  <c r="AG38" i="3" s="1"/>
  <c r="BF21" i="25"/>
  <c r="AG37" i="3" s="1"/>
  <c r="BF20" i="25"/>
  <c r="AG36" i="3" s="1"/>
  <c r="BF19" i="25"/>
  <c r="AG35" i="3" s="1"/>
  <c r="BF18" i="25"/>
  <c r="BF17" i="25"/>
  <c r="BF16" i="25"/>
  <c r="BF15" i="25"/>
  <c r="BF14" i="25"/>
  <c r="BF13" i="25"/>
  <c r="BF12" i="25"/>
  <c r="AG28" i="3" s="1"/>
  <c r="BF11" i="25"/>
  <c r="AG27" i="3" s="1"/>
  <c r="BF10" i="25"/>
  <c r="BF9" i="25"/>
  <c r="BF8" i="25"/>
  <c r="BF7" i="25"/>
  <c r="AG23" i="3" s="1"/>
  <c r="BF6" i="25"/>
  <c r="AG22" i="3" s="1"/>
  <c r="BF5" i="25"/>
  <c r="BF53" i="25"/>
  <c r="AC4" i="25"/>
  <c r="BF4" i="25"/>
  <c r="AG20" i="3" s="1"/>
  <c r="Q48" i="9" l="1"/>
  <c r="R48" i="9" s="1"/>
  <c r="S48" i="9" s="1"/>
  <c r="H68" i="9"/>
  <c r="H40" i="9"/>
  <c r="M53" i="9"/>
  <c r="Q42" i="9"/>
  <c r="R42" i="9" s="1"/>
  <c r="S42" i="9" s="1"/>
  <c r="M31" i="9"/>
  <c r="Q31" i="9" s="1"/>
  <c r="R31" i="9" s="1"/>
  <c r="S31" i="9" s="1"/>
  <c r="H48" i="9"/>
  <c r="M37" i="9"/>
  <c r="M46" i="9"/>
  <c r="AF68" i="3"/>
  <c r="AF30" i="3"/>
  <c r="AF62" i="3"/>
  <c r="AF28" i="3"/>
  <c r="AG32" i="3"/>
  <c r="AF41" i="3"/>
  <c r="AF42" i="3"/>
  <c r="W33" i="9"/>
  <c r="P57" i="9"/>
  <c r="AG40" i="3"/>
  <c r="AG56" i="3"/>
  <c r="AF21" i="3"/>
  <c r="P58" i="9"/>
  <c r="P61" i="9"/>
  <c r="AG24" i="3"/>
  <c r="AG64" i="3"/>
  <c r="AG33" i="3"/>
  <c r="AG49" i="3"/>
  <c r="AG65" i="3"/>
  <c r="AG26" i="3"/>
  <c r="AG42" i="3"/>
  <c r="AG50" i="3"/>
  <c r="AG58" i="3"/>
  <c r="AG66" i="3"/>
  <c r="AF63" i="3"/>
  <c r="AF49" i="3"/>
  <c r="AF50" i="3"/>
  <c r="AF31" i="3"/>
  <c r="AH37" i="6"/>
  <c r="AI37" i="6" s="1"/>
  <c r="AT51" i="7"/>
  <c r="AV51" i="7" s="1"/>
  <c r="AF60" i="3"/>
  <c r="AF67" i="3"/>
  <c r="BF281" i="25"/>
  <c r="AF55" i="3"/>
  <c r="AG69" i="3"/>
  <c r="AG52" i="3"/>
  <c r="AG68" i="3"/>
  <c r="AF64" i="3"/>
  <c r="AF57" i="3"/>
  <c r="AF58" i="3"/>
  <c r="AF52" i="3"/>
  <c r="AI40" i="7"/>
  <c r="W66" i="9"/>
  <c r="AT35" i="7"/>
  <c r="AV35" i="7" s="1"/>
  <c r="Q67" i="9"/>
  <c r="R67" i="9" s="1"/>
  <c r="S67" i="9" s="1"/>
  <c r="AT31" i="7"/>
  <c r="AV31" i="7" s="1"/>
  <c r="AT52" i="7"/>
  <c r="AV52" i="7" s="1"/>
  <c r="AI42" i="7"/>
  <c r="Q38" i="9"/>
  <c r="R38" i="9" s="1"/>
  <c r="S38" i="9" s="1"/>
  <c r="AT33" i="7"/>
  <c r="AV33" i="7" s="1"/>
  <c r="AT56" i="7"/>
  <c r="AV56" i="7" s="1"/>
  <c r="P62" i="9"/>
  <c r="Q62" i="9" s="1"/>
  <c r="R62" i="9" s="1"/>
  <c r="S62" i="9" s="1"/>
  <c r="K33" i="9"/>
  <c r="P66" i="9"/>
  <c r="Q66" i="9" s="1"/>
  <c r="R66" i="9" s="1"/>
  <c r="S66" i="9" s="1"/>
  <c r="P37" i="9"/>
  <c r="Q37" i="9" s="1"/>
  <c r="R37" i="9" s="1"/>
  <c r="S37" i="9" s="1"/>
  <c r="P54" i="9"/>
  <c r="Q54" i="9" s="1"/>
  <c r="R54" i="9" s="1"/>
  <c r="S54" i="9" s="1"/>
  <c r="Q40" i="9"/>
  <c r="R40" i="9" s="1"/>
  <c r="S40" i="9" s="1"/>
  <c r="Q65" i="9"/>
  <c r="R65" i="9" s="1"/>
  <c r="S65" i="9" s="1"/>
  <c r="Q56" i="9"/>
  <c r="R56" i="9" s="1"/>
  <c r="S56" i="9" s="1"/>
  <c r="AF24" i="3"/>
  <c r="AF20" i="3"/>
  <c r="AG25" i="3"/>
  <c r="Q58" i="9"/>
  <c r="R58" i="9" s="1"/>
  <c r="S58" i="9" s="1"/>
  <c r="W46" i="9"/>
  <c r="P44" i="9"/>
  <c r="Q44" i="9" s="1"/>
  <c r="R44" i="9" s="1"/>
  <c r="S44" i="9" s="1"/>
  <c r="W59" i="9"/>
  <c r="W58" i="9"/>
  <c r="W64" i="9"/>
  <c r="W31" i="9"/>
  <c r="P36" i="9"/>
  <c r="Q36" i="9" s="1"/>
  <c r="R36" i="9" s="1"/>
  <c r="S36" i="9" s="1"/>
  <c r="W51" i="9"/>
  <c r="Q61" i="9"/>
  <c r="R61" i="9" s="1"/>
  <c r="S61" i="9" s="1"/>
  <c r="P68" i="9"/>
  <c r="Q68" i="9" s="1"/>
  <c r="R68" i="9" s="1"/>
  <c r="S68" i="9" s="1"/>
  <c r="F35" i="3"/>
  <c r="Q43" i="9"/>
  <c r="R43" i="9" s="1"/>
  <c r="S43" i="9" s="1"/>
  <c r="Q51" i="9"/>
  <c r="R51" i="9" s="1"/>
  <c r="S51" i="9" s="1"/>
  <c r="Q57" i="9"/>
  <c r="R57" i="9" s="1"/>
  <c r="S57" i="9" s="1"/>
  <c r="Q59" i="9"/>
  <c r="R59" i="9" s="1"/>
  <c r="S59" i="9" s="1"/>
  <c r="Q64" i="9"/>
  <c r="R64" i="9" s="1"/>
  <c r="S64" i="9" s="1"/>
  <c r="F34" i="3"/>
  <c r="AG21" i="3"/>
  <c r="W37" i="9"/>
  <c r="P33" i="9"/>
  <c r="Q33" i="9" s="1"/>
  <c r="R33" i="9" s="1"/>
  <c r="S33" i="9" s="1"/>
  <c r="W65" i="9"/>
  <c r="P47" i="9"/>
  <c r="Q47" i="9" s="1"/>
  <c r="R47" i="9" s="1"/>
  <c r="S47" i="9" s="1"/>
  <c r="W52" i="9"/>
  <c r="W48" i="9"/>
  <c r="P50" i="9"/>
  <c r="Q50" i="9" s="1"/>
  <c r="R50" i="9" s="1"/>
  <c r="S50" i="9" s="1"/>
  <c r="P49" i="9"/>
  <c r="Q49" i="9" s="1"/>
  <c r="R49" i="9" s="1"/>
  <c r="S49" i="9" s="1"/>
  <c r="P39" i="9"/>
  <c r="Q39" i="9" s="1"/>
  <c r="R39" i="9" s="1"/>
  <c r="S39" i="9" s="1"/>
  <c r="W43" i="9"/>
  <c r="P46" i="9"/>
  <c r="Q46" i="9" s="1"/>
  <c r="R46" i="9" s="1"/>
  <c r="S46" i="9" s="1"/>
  <c r="P55" i="9"/>
  <c r="Q55" i="9" s="1"/>
  <c r="R55" i="9" s="1"/>
  <c r="S55" i="9" s="1"/>
  <c r="P60" i="9"/>
  <c r="Q60" i="9" s="1"/>
  <c r="R60" i="9" s="1"/>
  <c r="S60" i="9" s="1"/>
  <c r="W32" i="9"/>
  <c r="P45" i="9"/>
  <c r="Q45" i="9" s="1"/>
  <c r="R45" i="9" s="1"/>
  <c r="S45" i="9" s="1"/>
  <c r="W60" i="9"/>
  <c r="W38" i="9"/>
  <c r="P63" i="9"/>
  <c r="Q63" i="9" s="1"/>
  <c r="R63" i="9" s="1"/>
  <c r="S63" i="9" s="1"/>
  <c r="P41" i="9"/>
  <c r="Q41" i="9" s="1"/>
  <c r="R41" i="9" s="1"/>
  <c r="S41" i="9" s="1"/>
  <c r="W45" i="9"/>
  <c r="P32" i="9"/>
  <c r="Q32" i="9" s="1"/>
  <c r="R32" i="9" s="1"/>
  <c r="S32" i="9" s="1"/>
  <c r="P52" i="9"/>
  <c r="Q52" i="9" s="1"/>
  <c r="R52" i="9" s="1"/>
  <c r="S52" i="9" s="1"/>
  <c r="W67" i="9"/>
  <c r="W36" i="9"/>
  <c r="P53" i="9"/>
  <c r="Q53" i="9" s="1"/>
  <c r="R53" i="9" s="1"/>
  <c r="S53" i="9" s="1"/>
  <c r="P69" i="9"/>
  <c r="Q69" i="9" s="1"/>
  <c r="R69" i="9" s="1"/>
  <c r="S69" i="9" s="1"/>
  <c r="BF35" i="9"/>
  <c r="BF30" i="9"/>
  <c r="E30" i="6"/>
  <c r="BE30" i="9" s="1"/>
  <c r="L35" i="9"/>
  <c r="I35" i="23" s="1"/>
  <c r="V35" i="9"/>
  <c r="G35" i="23"/>
  <c r="G30" i="23"/>
  <c r="J35" i="23"/>
  <c r="G35" i="3"/>
  <c r="BB35" i="9" s="1"/>
  <c r="K35" i="23"/>
  <c r="G34" i="3"/>
  <c r="BB34" i="9" s="1"/>
  <c r="K34" i="23"/>
  <c r="E35" i="6"/>
  <c r="BE35" i="9" s="1"/>
  <c r="E35" i="4"/>
  <c r="BC35" i="9" s="1"/>
  <c r="E35" i="8"/>
  <c r="BG35" i="9" s="1"/>
  <c r="BF34" i="9"/>
  <c r="G34" i="23"/>
  <c r="E34" i="4"/>
  <c r="BC34" i="9" s="1"/>
  <c r="F35" i="9"/>
  <c r="M35" i="9"/>
  <c r="T35" i="9" s="1"/>
  <c r="K35" i="9"/>
  <c r="L35" i="23" s="1"/>
  <c r="U35" i="9"/>
  <c r="N35" i="9"/>
  <c r="P35" i="9" s="1"/>
  <c r="M34" i="9"/>
  <c r="T34" i="9" s="1"/>
  <c r="F34" i="9"/>
  <c r="V34" i="9"/>
  <c r="O34" i="9"/>
  <c r="L34" i="9" s="1"/>
  <c r="I34" i="23" s="1"/>
  <c r="U34" i="9"/>
  <c r="N34" i="9"/>
  <c r="K34" i="9"/>
  <c r="L34" i="23" s="1"/>
  <c r="G30" i="3"/>
  <c r="BB30" i="9" s="1"/>
  <c r="E30" i="4"/>
  <c r="BC30" i="9" s="1"/>
  <c r="M30" i="9"/>
  <c r="T30" i="9" s="1"/>
  <c r="F30" i="9"/>
  <c r="AC30" i="9"/>
  <c r="N30" i="9"/>
  <c r="J30" i="9" s="1"/>
  <c r="H30" i="23" s="1"/>
  <c r="U30" i="9"/>
  <c r="K30" i="9"/>
  <c r="L30" i="23" s="1"/>
  <c r="F30" i="3"/>
  <c r="O30" i="9"/>
  <c r="L30" i="9" s="1"/>
  <c r="I30" i="23" s="1"/>
  <c r="V30" i="9"/>
  <c r="AI46" i="7"/>
  <c r="AI50" i="7"/>
  <c r="AI39" i="7"/>
  <c r="AI43" i="7"/>
  <c r="AI49" i="7"/>
  <c r="AI38" i="7"/>
  <c r="AI48" i="7"/>
  <c r="AI45" i="7"/>
  <c r="AF59" i="3"/>
  <c r="AG59" i="3"/>
  <c r="AG57" i="3"/>
  <c r="AF56" i="3"/>
  <c r="AG54" i="3"/>
  <c r="AG53" i="3"/>
  <c r="AF53" i="3"/>
  <c r="AG51" i="3"/>
  <c r="AF48" i="3"/>
  <c r="AG48" i="3"/>
  <c r="AF47" i="3"/>
  <c r="AG47" i="3"/>
  <c r="AF46" i="3"/>
  <c r="AG45" i="3"/>
  <c r="AF45" i="3"/>
  <c r="AF44" i="3"/>
  <c r="AG43" i="3"/>
  <c r="AF43" i="3"/>
  <c r="AG41" i="3"/>
  <c r="AF40" i="3"/>
  <c r="AG39" i="3"/>
  <c r="AF39" i="3"/>
  <c r="AF38" i="3"/>
  <c r="AF36" i="3"/>
  <c r="AF35" i="3"/>
  <c r="AG34" i="3"/>
  <c r="AF34" i="3"/>
  <c r="AG31" i="3"/>
  <c r="AG30" i="3"/>
  <c r="AF29" i="3"/>
  <c r="AG29" i="3"/>
  <c r="M23" i="23"/>
  <c r="F23" i="5"/>
  <c r="F24" i="5"/>
  <c r="F27" i="5"/>
  <c r="AH21" i="5"/>
  <c r="AH22" i="5"/>
  <c r="AH23" i="5"/>
  <c r="AH24" i="5"/>
  <c r="AH25" i="5"/>
  <c r="AH26" i="5"/>
  <c r="AH27" i="5"/>
  <c r="AH28" i="5"/>
  <c r="AH29" i="5"/>
  <c r="AH20" i="5"/>
  <c r="AG21" i="5"/>
  <c r="AG22" i="5"/>
  <c r="AG23" i="5"/>
  <c r="AG24" i="5"/>
  <c r="AG25" i="5"/>
  <c r="AG26" i="5"/>
  <c r="AG27" i="5"/>
  <c r="AG28" i="5"/>
  <c r="AG29" i="5"/>
  <c r="AG20" i="5"/>
  <c r="AF21" i="5"/>
  <c r="AF22" i="5"/>
  <c r="AF23" i="5"/>
  <c r="AF24" i="5"/>
  <c r="AF25" i="5"/>
  <c r="AF26" i="5"/>
  <c r="AF27" i="5"/>
  <c r="AF28" i="5"/>
  <c r="AF29" i="5"/>
  <c r="AF20" i="5"/>
  <c r="D26" i="6"/>
  <c r="D27" i="6"/>
  <c r="E27" i="5"/>
  <c r="L27" i="9" s="1"/>
  <c r="D26" i="5"/>
  <c r="E26" i="3"/>
  <c r="D27" i="3"/>
  <c r="D26" i="8"/>
  <c r="E28" i="8"/>
  <c r="AC20" i="2"/>
  <c r="E21" i="9"/>
  <c r="E22" i="9"/>
  <c r="E25" i="9"/>
  <c r="E26" i="9"/>
  <c r="E28" i="9"/>
  <c r="AB20" i="2"/>
  <c r="E23" i="9"/>
  <c r="E24" i="9"/>
  <c r="E27" i="9"/>
  <c r="E29" i="9"/>
  <c r="E20" i="9" l="1"/>
  <c r="AB70" i="2"/>
  <c r="E70" i="2" s="1"/>
  <c r="C20" i="23"/>
  <c r="P34" i="9"/>
  <c r="J35" i="9"/>
  <c r="H35" i="23" s="1"/>
  <c r="P30" i="9"/>
  <c r="Q30" i="9" s="1"/>
  <c r="R30" i="9" s="1"/>
  <c r="S30" i="9" s="1"/>
  <c r="W35" i="9"/>
  <c r="W34" i="9"/>
  <c r="AC35" i="9"/>
  <c r="J34" i="9"/>
  <c r="H34" i="23" s="1"/>
  <c r="AC34" i="9"/>
  <c r="D34" i="9"/>
  <c r="D35" i="9"/>
  <c r="D30" i="9"/>
  <c r="Q35" i="9"/>
  <c r="R35" i="9" s="1"/>
  <c r="S35" i="9" s="1"/>
  <c r="Q34" i="9"/>
  <c r="R34" i="9" s="1"/>
  <c r="S34" i="9" s="1"/>
  <c r="W30" i="9"/>
  <c r="BD23" i="9"/>
  <c r="BD24" i="9"/>
  <c r="BD27" i="9"/>
  <c r="C20" i="3"/>
  <c r="C20" i="4"/>
  <c r="D28" i="5"/>
  <c r="AC28" i="9" s="1"/>
  <c r="BG28" i="9"/>
  <c r="M29" i="23"/>
  <c r="K29" i="23"/>
  <c r="J29" i="23"/>
  <c r="J26" i="9"/>
  <c r="H26" i="23" s="1"/>
  <c r="AC26" i="9"/>
  <c r="K26" i="9"/>
  <c r="L26" i="23" s="1"/>
  <c r="E28" i="5"/>
  <c r="L28" i="9" s="1"/>
  <c r="F29" i="5"/>
  <c r="I28" i="23"/>
  <c r="E28" i="3"/>
  <c r="G28" i="23"/>
  <c r="D28" i="3"/>
  <c r="L28" i="23"/>
  <c r="H28" i="23"/>
  <c r="K28" i="23"/>
  <c r="F28" i="23"/>
  <c r="D28" i="6"/>
  <c r="G28" i="3"/>
  <c r="E28" i="23"/>
  <c r="X28" i="9"/>
  <c r="D28" i="8"/>
  <c r="E28" i="4"/>
  <c r="E28" i="6"/>
  <c r="F28" i="5"/>
  <c r="J28" i="23"/>
  <c r="D28" i="23"/>
  <c r="F25" i="5"/>
  <c r="E25" i="3"/>
  <c r="K25" i="23" s="1"/>
  <c r="M25" i="23"/>
  <c r="D25" i="3"/>
  <c r="F21" i="5"/>
  <c r="M28" i="23"/>
  <c r="M21" i="23"/>
  <c r="E26" i="5"/>
  <c r="L26" i="9" s="1"/>
  <c r="K26" i="23"/>
  <c r="F26" i="23"/>
  <c r="E26" i="6"/>
  <c r="D26" i="23"/>
  <c r="F26" i="5"/>
  <c r="E26" i="8"/>
  <c r="M26" i="23"/>
  <c r="I26" i="23"/>
  <c r="D26" i="3"/>
  <c r="G26" i="3" s="1"/>
  <c r="D28" i="4"/>
  <c r="K28" i="9"/>
  <c r="I27" i="23"/>
  <c r="M27" i="23"/>
  <c r="D27" i="23"/>
  <c r="E27" i="6"/>
  <c r="J27" i="23"/>
  <c r="D27" i="8"/>
  <c r="M24" i="23"/>
  <c r="M20" i="23"/>
  <c r="M22" i="23"/>
  <c r="E27" i="3"/>
  <c r="D27" i="5"/>
  <c r="F20" i="5"/>
  <c r="F22" i="5"/>
  <c r="C20" i="5"/>
  <c r="C20" i="6"/>
  <c r="C20" i="7"/>
  <c r="C20" i="8"/>
  <c r="C20" i="9"/>
  <c r="AC21" i="8"/>
  <c r="AD21" i="8"/>
  <c r="AE21" i="8"/>
  <c r="AC22" i="8"/>
  <c r="AD22" i="8"/>
  <c r="AE22" i="8"/>
  <c r="AC23" i="8"/>
  <c r="AD23" i="8"/>
  <c r="AE23" i="8"/>
  <c r="AC24" i="8"/>
  <c r="AD24" i="8"/>
  <c r="AE24" i="8"/>
  <c r="AC25" i="8"/>
  <c r="AD25" i="8"/>
  <c r="AE25" i="8"/>
  <c r="AC26" i="8"/>
  <c r="AD26" i="8"/>
  <c r="AE26" i="8"/>
  <c r="AC27" i="8"/>
  <c r="AD27" i="8"/>
  <c r="AE27" i="8"/>
  <c r="AC28" i="8"/>
  <c r="AD28" i="8"/>
  <c r="AE28" i="8"/>
  <c r="AC29" i="8"/>
  <c r="AD29" i="8"/>
  <c r="AE29" i="8"/>
  <c r="AB21" i="8"/>
  <c r="AB22" i="8"/>
  <c r="AB23" i="8"/>
  <c r="AG23" i="8" s="1"/>
  <c r="AB24" i="8"/>
  <c r="AB25" i="8"/>
  <c r="AG25" i="8" s="1"/>
  <c r="D25" i="8" s="1"/>
  <c r="E25" i="8" s="1"/>
  <c r="AB26" i="8"/>
  <c r="AG26" i="8" s="1"/>
  <c r="AB27" i="8"/>
  <c r="AG27" i="8" s="1"/>
  <c r="AB28" i="8"/>
  <c r="AG28" i="8" s="1"/>
  <c r="AB29" i="8"/>
  <c r="AG29" i="8" s="1"/>
  <c r="AA21" i="8"/>
  <c r="AA22" i="8"/>
  <c r="AA23" i="8"/>
  <c r="D23" i="8" s="1"/>
  <c r="F23" i="23" s="1"/>
  <c r="AA24" i="8"/>
  <c r="AA25" i="8"/>
  <c r="AA26" i="8"/>
  <c r="AA27" i="8"/>
  <c r="AA28" i="8"/>
  <c r="AA29" i="8"/>
  <c r="D29" i="8" s="1"/>
  <c r="F29" i="23" s="1"/>
  <c r="AE20" i="8"/>
  <c r="AD20" i="8"/>
  <c r="AC20" i="8"/>
  <c r="G25" i="3" l="1"/>
  <c r="E70" i="9"/>
  <c r="J25" i="23"/>
  <c r="K27" i="23"/>
  <c r="G27" i="3"/>
  <c r="F27" i="23"/>
  <c r="E27" i="8"/>
  <c r="J26" i="23"/>
  <c r="BB26" i="9"/>
  <c r="F25" i="23"/>
  <c r="E23" i="8"/>
  <c r="X34" i="9"/>
  <c r="X35" i="9"/>
  <c r="X30" i="9"/>
  <c r="E29" i="8"/>
  <c r="J28" i="9"/>
  <c r="BE26" i="9"/>
  <c r="BD25" i="9"/>
  <c r="BD28" i="9"/>
  <c r="BB28" i="9"/>
  <c r="D28" i="9" s="1"/>
  <c r="BF28" i="9"/>
  <c r="BG26" i="9"/>
  <c r="BE28" i="9"/>
  <c r="BD20" i="9"/>
  <c r="BG25" i="9"/>
  <c r="BC28" i="9"/>
  <c r="BD29" i="9"/>
  <c r="BB29" i="9"/>
  <c r="BD22" i="9"/>
  <c r="J27" i="9"/>
  <c r="H27" i="23" s="1"/>
  <c r="AC27" i="9"/>
  <c r="K27" i="9"/>
  <c r="L27" i="23" s="1"/>
  <c r="BE27" i="9"/>
  <c r="BD26" i="9"/>
  <c r="BD21" i="9"/>
  <c r="AF29" i="8"/>
  <c r="AF27" i="8"/>
  <c r="AF26" i="8"/>
  <c r="AF25" i="8"/>
  <c r="AF24" i="8"/>
  <c r="AG24" i="8" s="1"/>
  <c r="D24" i="8" s="1"/>
  <c r="AF23" i="8"/>
  <c r="AF22" i="8"/>
  <c r="AG22" i="8" s="1"/>
  <c r="D22" i="8" s="1"/>
  <c r="AF21" i="8"/>
  <c r="AG21" i="8" s="1"/>
  <c r="D21" i="8" s="1"/>
  <c r="F21" i="23" s="1"/>
  <c r="AF28" i="8"/>
  <c r="AF20" i="8"/>
  <c r="AB20" i="8"/>
  <c r="AA20" i="8"/>
  <c r="AD21" i="6"/>
  <c r="AD22" i="6"/>
  <c r="AD23" i="6"/>
  <c r="AD24" i="6"/>
  <c r="AD25" i="6"/>
  <c r="AD26" i="6"/>
  <c r="AD27" i="6"/>
  <c r="AD28" i="6"/>
  <c r="AD29" i="6"/>
  <c r="AC21" i="6"/>
  <c r="AC22" i="6"/>
  <c r="AC23" i="6"/>
  <c r="AC24" i="6"/>
  <c r="AC25" i="6"/>
  <c r="AC26" i="6"/>
  <c r="AC27" i="6"/>
  <c r="AC28" i="6"/>
  <c r="AC29" i="6"/>
  <c r="AB21" i="6"/>
  <c r="AB22" i="6"/>
  <c r="AB23" i="6"/>
  <c r="AB24" i="6"/>
  <c r="AB25" i="6"/>
  <c r="AB26" i="6"/>
  <c r="AB27" i="6"/>
  <c r="AB28" i="6"/>
  <c r="AB29" i="6"/>
  <c r="AA21" i="6"/>
  <c r="AA22" i="6"/>
  <c r="AA23" i="6"/>
  <c r="AA24" i="6"/>
  <c r="AA25" i="6"/>
  <c r="AA26" i="6"/>
  <c r="AA27" i="6"/>
  <c r="AA28" i="6"/>
  <c r="AA29" i="6"/>
  <c r="D29" i="6" s="1"/>
  <c r="AD20" i="6"/>
  <c r="AB20" i="6"/>
  <c r="AC20" i="6"/>
  <c r="AA20" i="6"/>
  <c r="AG28" i="6" l="1"/>
  <c r="AE29" i="6"/>
  <c r="BB25" i="9"/>
  <c r="F24" i="23"/>
  <c r="E24" i="8"/>
  <c r="F22" i="23"/>
  <c r="E22" i="8"/>
  <c r="AG27" i="6"/>
  <c r="AE25" i="6"/>
  <c r="AG23" i="6"/>
  <c r="AE21" i="6"/>
  <c r="BG27" i="9"/>
  <c r="BB27" i="9"/>
  <c r="BG23" i="9"/>
  <c r="BG29" i="9"/>
  <c r="E29" i="6"/>
  <c r="D29" i="23"/>
  <c r="AG24" i="6"/>
  <c r="AF22" i="6"/>
  <c r="AF26" i="6"/>
  <c r="AE28" i="6"/>
  <c r="AH28" i="6" s="1"/>
  <c r="AI28" i="6" s="1"/>
  <c r="AE24" i="6"/>
  <c r="AF29" i="6"/>
  <c r="AF25" i="6"/>
  <c r="AF21" i="6"/>
  <c r="AG26" i="6"/>
  <c r="AG22" i="6"/>
  <c r="AE27" i="6"/>
  <c r="AE23" i="6"/>
  <c r="AF28" i="6"/>
  <c r="AF24" i="6"/>
  <c r="AG29" i="6"/>
  <c r="AG25" i="6"/>
  <c r="AH25" i="6" s="1"/>
  <c r="AI25" i="6" s="1"/>
  <c r="D25" i="6" s="1"/>
  <c r="AG21" i="6"/>
  <c r="AF20" i="6"/>
  <c r="AE26" i="6"/>
  <c r="AE22" i="6"/>
  <c r="AF27" i="6"/>
  <c r="AF23" i="6"/>
  <c r="AG20" i="8"/>
  <c r="D20" i="8" s="1"/>
  <c r="AE20" i="6"/>
  <c r="AG20" i="6"/>
  <c r="AH21" i="6" l="1"/>
  <c r="AI21" i="6" s="1"/>
  <c r="D21" i="6" s="1"/>
  <c r="D21" i="23" s="1"/>
  <c r="BG24" i="9"/>
  <c r="BG22" i="9"/>
  <c r="D25" i="23"/>
  <c r="E25" i="6"/>
  <c r="AH20" i="6"/>
  <c r="AI20" i="6" s="1"/>
  <c r="D20" i="6" s="1"/>
  <c r="E20" i="6" s="1"/>
  <c r="BE29" i="9"/>
  <c r="AH22" i="6"/>
  <c r="AI22" i="6" s="1"/>
  <c r="D22" i="6" s="1"/>
  <c r="E20" i="8"/>
  <c r="F20" i="23"/>
  <c r="AH29" i="6"/>
  <c r="AI29" i="6" s="1"/>
  <c r="AH26" i="6"/>
  <c r="AI26" i="6" s="1"/>
  <c r="AH23" i="6"/>
  <c r="AI23" i="6" s="1"/>
  <c r="D23" i="6" s="1"/>
  <c r="AH27" i="6"/>
  <c r="AI27" i="6" s="1"/>
  <c r="AH24" i="6"/>
  <c r="AI24" i="6" s="1"/>
  <c r="D24" i="6" s="1"/>
  <c r="BE25" i="9" l="1"/>
  <c r="E23" i="6"/>
  <c r="D23" i="23"/>
  <c r="E22" i="6"/>
  <c r="D22" i="23"/>
  <c r="D20" i="23"/>
  <c r="D24" i="23"/>
  <c r="E24" i="6"/>
  <c r="BE20" i="9"/>
  <c r="BG20" i="9"/>
  <c r="AM20" i="7"/>
  <c r="AN21" i="7"/>
  <c r="AN22" i="7"/>
  <c r="AN23" i="7"/>
  <c r="AN24" i="7"/>
  <c r="AN25" i="7"/>
  <c r="AN26" i="7"/>
  <c r="AN27" i="7"/>
  <c r="AN28" i="7"/>
  <c r="AN29" i="7"/>
  <c r="AN20" i="7"/>
  <c r="AX20" i="7" s="1"/>
  <c r="AM29" i="7"/>
  <c r="AX29" i="7" s="1"/>
  <c r="AM28" i="7"/>
  <c r="AX28" i="7" s="1"/>
  <c r="AM27" i="7"/>
  <c r="AM26" i="7"/>
  <c r="AM25" i="7"/>
  <c r="AM24" i="7"/>
  <c r="AM23" i="7"/>
  <c r="AM22" i="7"/>
  <c r="AO22" i="7" s="1"/>
  <c r="AM21" i="7"/>
  <c r="AL21" i="7"/>
  <c r="AL22" i="7"/>
  <c r="AL23" i="7"/>
  <c r="AL24" i="7"/>
  <c r="AL25" i="7"/>
  <c r="AL26" i="7"/>
  <c r="AL27" i="7"/>
  <c r="AL28" i="7"/>
  <c r="AL29" i="7"/>
  <c r="AL20" i="7"/>
  <c r="AK21" i="7"/>
  <c r="AK22" i="7"/>
  <c r="AK23" i="7"/>
  <c r="AK24" i="7"/>
  <c r="AK25" i="7"/>
  <c r="AK26" i="7"/>
  <c r="AK27" i="7"/>
  <c r="AK28" i="7"/>
  <c r="AK29" i="7"/>
  <c r="AK20" i="7"/>
  <c r="AJ21" i="7"/>
  <c r="AJ22" i="7"/>
  <c r="AJ23" i="7"/>
  <c r="AJ24" i="7"/>
  <c r="AJ25" i="7"/>
  <c r="AJ26" i="7"/>
  <c r="AJ27" i="7"/>
  <c r="AJ28" i="7"/>
  <c r="AJ29" i="7"/>
  <c r="AJ20" i="7"/>
  <c r="AC20" i="7"/>
  <c r="AD21" i="7"/>
  <c r="AE21" i="7"/>
  <c r="AF21" i="7" s="1"/>
  <c r="AD22" i="7"/>
  <c r="AE22" i="7"/>
  <c r="AD23" i="7"/>
  <c r="AE23" i="7"/>
  <c r="AD24" i="7"/>
  <c r="AE24" i="7"/>
  <c r="AF24" i="7" s="1"/>
  <c r="AD25" i="7"/>
  <c r="AE25" i="7"/>
  <c r="AH25" i="7" s="1"/>
  <c r="AD26" i="7"/>
  <c r="AE26" i="7"/>
  <c r="AF26" i="7" s="1"/>
  <c r="AD27" i="7"/>
  <c r="AE27" i="7"/>
  <c r="AD28" i="7"/>
  <c r="AE28" i="7"/>
  <c r="AF28" i="7" s="1"/>
  <c r="AD29" i="7"/>
  <c r="AE29" i="7"/>
  <c r="AH29" i="7" s="1"/>
  <c r="AC21" i="7"/>
  <c r="AC22" i="7"/>
  <c r="AC23" i="7"/>
  <c r="AC24" i="7"/>
  <c r="AC25" i="7"/>
  <c r="AC26" i="7"/>
  <c r="AC27" i="7"/>
  <c r="AC28" i="7"/>
  <c r="AC29" i="7"/>
  <c r="AX23" i="7" l="1"/>
  <c r="AX22" i="7"/>
  <c r="AX21" i="7"/>
  <c r="AX27" i="7"/>
  <c r="AG22" i="7"/>
  <c r="BE23" i="9"/>
  <c r="BE22" i="9"/>
  <c r="AX26" i="7"/>
  <c r="AX25" i="7"/>
  <c r="D29" i="7"/>
  <c r="E29" i="7" s="1"/>
  <c r="AX24" i="7"/>
  <c r="BE24" i="9"/>
  <c r="AG27" i="7"/>
  <c r="AG23" i="7"/>
  <c r="AO21" i="7"/>
  <c r="AR21" i="7" s="1"/>
  <c r="AS21" i="7" s="1"/>
  <c r="AR22" i="7"/>
  <c r="AS22" i="7" s="1"/>
  <c r="AQ28" i="7"/>
  <c r="AU28" i="7" s="1"/>
  <c r="AO24" i="7"/>
  <c r="AR24" i="7" s="1"/>
  <c r="AS24" i="7" s="1"/>
  <c r="AO23" i="7"/>
  <c r="AR23" i="7" s="1"/>
  <c r="AS23" i="7" s="1"/>
  <c r="AO25" i="7"/>
  <c r="AR25" i="7" s="1"/>
  <c r="AS25" i="7" s="1"/>
  <c r="AO26" i="7"/>
  <c r="AR26" i="7" s="1"/>
  <c r="AS26" i="7" s="1"/>
  <c r="AO27" i="7"/>
  <c r="AR27" i="7" s="1"/>
  <c r="AS27" i="7" s="1"/>
  <c r="AO28" i="7"/>
  <c r="AR28" i="7" s="1"/>
  <c r="AS28" i="7" s="1"/>
  <c r="AO29" i="7"/>
  <c r="AR29" i="7" s="1"/>
  <c r="AS29" i="7" s="1"/>
  <c r="AO20" i="7"/>
  <c r="AR20" i="7" s="1"/>
  <c r="AS20" i="7" s="1"/>
  <c r="AQ27" i="7"/>
  <c r="AU27" i="7" s="1"/>
  <c r="AQ23" i="7"/>
  <c r="AQ20" i="7"/>
  <c r="AQ26" i="7"/>
  <c r="AU26" i="7" s="1"/>
  <c r="AQ22" i="7"/>
  <c r="AQ29" i="7"/>
  <c r="AU29" i="7" s="1"/>
  <c r="AH28" i="7"/>
  <c r="AH24" i="7"/>
  <c r="AF22" i="7"/>
  <c r="AI22" i="7" s="1"/>
  <c r="AF29" i="7"/>
  <c r="AG28" i="7"/>
  <c r="AI28" i="7" s="1"/>
  <c r="AF27" i="7"/>
  <c r="AG26" i="7"/>
  <c r="AF25" i="7"/>
  <c r="AG24" i="7"/>
  <c r="AH23" i="7"/>
  <c r="AH22" i="7"/>
  <c r="AQ25" i="7"/>
  <c r="AU25" i="7" s="1"/>
  <c r="AQ21" i="7"/>
  <c r="AH26" i="7"/>
  <c r="AF23" i="7"/>
  <c r="AQ24" i="7"/>
  <c r="AU24" i="7" s="1"/>
  <c r="AH21" i="7"/>
  <c r="AH27" i="7"/>
  <c r="AG29" i="7"/>
  <c r="AG25" i="7"/>
  <c r="AI25" i="7" s="1"/>
  <c r="AG21" i="7"/>
  <c r="AE20" i="7"/>
  <c r="AD20" i="7"/>
  <c r="AH21" i="4"/>
  <c r="AH22" i="4"/>
  <c r="AH23" i="4"/>
  <c r="AI23" i="4" s="1"/>
  <c r="AO23" i="4" s="1"/>
  <c r="AH24" i="4"/>
  <c r="AI24" i="4" s="1"/>
  <c r="AO24" i="4" s="1"/>
  <c r="AH25" i="4"/>
  <c r="AI25" i="4" s="1"/>
  <c r="AH26" i="4"/>
  <c r="AI26" i="4" s="1"/>
  <c r="AO26" i="4" s="1"/>
  <c r="D26" i="4" s="1"/>
  <c r="AH27" i="4"/>
  <c r="AH28" i="4"/>
  <c r="AH29" i="4"/>
  <c r="AE108" i="4"/>
  <c r="AE109" i="4"/>
  <c r="AE110" i="4"/>
  <c r="AE111" i="4"/>
  <c r="AE112" i="4"/>
  <c r="AE113" i="4"/>
  <c r="AE114" i="4"/>
  <c r="AE115" i="4"/>
  <c r="AE116" i="4"/>
  <c r="AE117" i="4"/>
  <c r="AE118" i="4"/>
  <c r="AE119" i="4"/>
  <c r="AE120" i="4"/>
  <c r="AE121" i="4"/>
  <c r="AE122" i="4"/>
  <c r="AE123" i="4"/>
  <c r="AE124" i="4"/>
  <c r="AE125" i="4"/>
  <c r="AE126" i="4"/>
  <c r="AE127" i="4"/>
  <c r="AE128" i="4"/>
  <c r="AE129" i="4"/>
  <c r="AE130" i="4"/>
  <c r="AE131" i="4"/>
  <c r="AE132" i="4"/>
  <c r="AE133" i="4"/>
  <c r="AE134" i="4"/>
  <c r="AE107" i="4"/>
  <c r="AI29" i="4"/>
  <c r="AO29" i="4" s="1"/>
  <c r="AI27" i="4"/>
  <c r="AO27" i="4" s="1"/>
  <c r="AI21" i="4"/>
  <c r="AO21" i="4" s="1"/>
  <c r="AH20" i="4"/>
  <c r="AI20" i="4" s="1"/>
  <c r="AT28" i="7" l="1"/>
  <c r="AV28" i="7" s="1"/>
  <c r="AT29" i="7"/>
  <c r="AV29" i="7" s="1"/>
  <c r="AT25" i="7"/>
  <c r="AV25" i="7" s="1"/>
  <c r="D25" i="7" s="1"/>
  <c r="AT21" i="7"/>
  <c r="AU22" i="7"/>
  <c r="AT22" i="7"/>
  <c r="AT27" i="7"/>
  <c r="AV27" i="7" s="1"/>
  <c r="D27" i="7" s="1"/>
  <c r="AT26" i="7"/>
  <c r="AV26" i="7" s="1"/>
  <c r="D26" i="7" s="1"/>
  <c r="AT24" i="7"/>
  <c r="AV24" i="7" s="1"/>
  <c r="D24" i="7" s="1"/>
  <c r="E24" i="7" s="1"/>
  <c r="AU23" i="7"/>
  <c r="AT23" i="7"/>
  <c r="AU20" i="7"/>
  <c r="AT20" i="7"/>
  <c r="E26" i="4"/>
  <c r="G26" i="23"/>
  <c r="E29" i="23"/>
  <c r="BF29" i="9"/>
  <c r="AI26" i="7"/>
  <c r="AU21" i="7"/>
  <c r="AI23" i="7"/>
  <c r="AI27" i="7"/>
  <c r="AI24" i="7"/>
  <c r="AI29" i="7"/>
  <c r="AI21" i="7"/>
  <c r="AG20" i="7"/>
  <c r="AH20" i="7"/>
  <c r="AF20" i="7"/>
  <c r="AO20" i="4"/>
  <c r="AO25" i="4"/>
  <c r="CF115" i="4"/>
  <c r="CE115" i="4"/>
  <c r="CD112" i="4"/>
  <c r="CD115" i="4" s="1"/>
  <c r="CF111" i="4"/>
  <c r="CE111" i="4"/>
  <c r="CD111" i="4"/>
  <c r="CF108" i="4"/>
  <c r="CE108" i="4"/>
  <c r="AI28" i="4" s="1"/>
  <c r="AO28" i="4" s="1"/>
  <c r="CD108" i="4"/>
  <c r="CF105" i="4"/>
  <c r="CE105" i="4"/>
  <c r="CD105" i="4"/>
  <c r="CF102" i="4"/>
  <c r="CE102" i="4"/>
  <c r="AI22" i="4" s="1"/>
  <c r="AO22" i="4" s="1"/>
  <c r="CD102" i="4"/>
  <c r="AG29" i="4"/>
  <c r="AG27" i="4"/>
  <c r="AG26" i="4"/>
  <c r="AG23" i="4"/>
  <c r="AE29" i="4"/>
  <c r="AE28" i="4"/>
  <c r="AE27" i="4"/>
  <c r="AE26" i="4"/>
  <c r="AE25" i="4"/>
  <c r="AE24" i="4"/>
  <c r="AE23" i="4"/>
  <c r="AE22" i="4"/>
  <c r="AE21" i="4"/>
  <c r="AE20" i="4"/>
  <c r="AD29" i="4"/>
  <c r="D29" i="4" s="1"/>
  <c r="AD28" i="4"/>
  <c r="AD27" i="4"/>
  <c r="AD26" i="4"/>
  <c r="AD25" i="4"/>
  <c r="AD24" i="4"/>
  <c r="AD23" i="4"/>
  <c r="D23" i="4" s="1"/>
  <c r="AD22" i="4"/>
  <c r="AD21" i="4"/>
  <c r="AD20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G21" i="4" l="1"/>
  <c r="AG22" i="4"/>
  <c r="AG25" i="4"/>
  <c r="AV22" i="7"/>
  <c r="D22" i="7" s="1"/>
  <c r="E22" i="7" s="1"/>
  <c r="AV20" i="7"/>
  <c r="D20" i="7"/>
  <c r="E20" i="7" s="1"/>
  <c r="D25" i="4"/>
  <c r="E25" i="4" s="1"/>
  <c r="AV23" i="7"/>
  <c r="D23" i="7" s="1"/>
  <c r="E23" i="7" s="1"/>
  <c r="E27" i="7"/>
  <c r="E27" i="23"/>
  <c r="E26" i="7"/>
  <c r="E26" i="23"/>
  <c r="E25" i="7"/>
  <c r="E25" i="23"/>
  <c r="BC26" i="9"/>
  <c r="E24" i="23"/>
  <c r="G29" i="23"/>
  <c r="E29" i="4"/>
  <c r="G23" i="23"/>
  <c r="AG28" i="4"/>
  <c r="AV21" i="7"/>
  <c r="D21" i="7" s="1"/>
  <c r="E21" i="7" s="1"/>
  <c r="AI20" i="7"/>
  <c r="AG20" i="4"/>
  <c r="AG24" i="4"/>
  <c r="AC21" i="4"/>
  <c r="AN21" i="4" s="1"/>
  <c r="D21" i="4" s="1"/>
  <c r="G21" i="23" s="1"/>
  <c r="AC22" i="4"/>
  <c r="AC23" i="4"/>
  <c r="AN23" i="4" s="1"/>
  <c r="E23" i="4" s="1"/>
  <c r="AC24" i="4"/>
  <c r="AC25" i="4"/>
  <c r="AN25" i="4" s="1"/>
  <c r="AC26" i="4"/>
  <c r="AN26" i="4" s="1"/>
  <c r="AC27" i="4"/>
  <c r="AN27" i="4" s="1"/>
  <c r="D27" i="4" s="1"/>
  <c r="AC28" i="4"/>
  <c r="AC29" i="4"/>
  <c r="AN29" i="4" s="1"/>
  <c r="AH21" i="3"/>
  <c r="AI21" i="3"/>
  <c r="AH22" i="3"/>
  <c r="AI22" i="3"/>
  <c r="AH23" i="3"/>
  <c r="D23" i="3" s="1"/>
  <c r="AI23" i="3"/>
  <c r="AH24" i="3"/>
  <c r="AI24" i="3"/>
  <c r="AH25" i="3"/>
  <c r="AI25" i="3"/>
  <c r="AH26" i="3"/>
  <c r="AI26" i="3"/>
  <c r="AH27" i="3"/>
  <c r="AI27" i="3"/>
  <c r="AH28" i="3"/>
  <c r="AI28" i="3"/>
  <c r="AH29" i="3"/>
  <c r="AI29" i="3"/>
  <c r="AI20" i="3"/>
  <c r="AH20" i="3"/>
  <c r="AE21" i="3"/>
  <c r="E21" i="3" s="1"/>
  <c r="AE22" i="3"/>
  <c r="AE23" i="3"/>
  <c r="AE24" i="3"/>
  <c r="E24" i="3" s="1"/>
  <c r="K24" i="23" s="1"/>
  <c r="AE25" i="3"/>
  <c r="AE26" i="3"/>
  <c r="AE27" i="3"/>
  <c r="AE28" i="3"/>
  <c r="AE29" i="3"/>
  <c r="D21" i="3"/>
  <c r="J21" i="23" s="1"/>
  <c r="AD22" i="3"/>
  <c r="AD23" i="3"/>
  <c r="AD24" i="3"/>
  <c r="D24" i="3" s="1"/>
  <c r="AD25" i="3"/>
  <c r="AD26" i="3"/>
  <c r="AD27" i="3"/>
  <c r="AD28" i="3"/>
  <c r="AD29" i="3"/>
  <c r="AD20" i="3"/>
  <c r="AE20" i="3"/>
  <c r="AN22" i="4" l="1"/>
  <c r="D22" i="4" s="1"/>
  <c r="E22" i="4" s="1"/>
  <c r="E22" i="23"/>
  <c r="G25" i="23"/>
  <c r="E23" i="3"/>
  <c r="K23" i="23" s="1"/>
  <c r="E23" i="23"/>
  <c r="BF27" i="9"/>
  <c r="BF26" i="9"/>
  <c r="D26" i="9" s="1"/>
  <c r="BF25" i="9"/>
  <c r="G27" i="23"/>
  <c r="E27" i="4"/>
  <c r="BC25" i="9"/>
  <c r="E21" i="23"/>
  <c r="BF23" i="9"/>
  <c r="BF24" i="9"/>
  <c r="BC29" i="9"/>
  <c r="D29" i="9" s="1"/>
  <c r="BC23" i="9"/>
  <c r="J23" i="23"/>
  <c r="G24" i="3"/>
  <c r="J24" i="23"/>
  <c r="BF22" i="9"/>
  <c r="G21" i="3"/>
  <c r="K21" i="23"/>
  <c r="AN28" i="4"/>
  <c r="E20" i="23"/>
  <c r="F26" i="3"/>
  <c r="F24" i="3"/>
  <c r="F27" i="3"/>
  <c r="AN24" i="4"/>
  <c r="AA21" i="2"/>
  <c r="AA22" i="2"/>
  <c r="AA23" i="2"/>
  <c r="AA24" i="2"/>
  <c r="AA29" i="2"/>
  <c r="C20" i="2"/>
  <c r="AA20" i="2" s="1"/>
  <c r="G22" i="23" l="1"/>
  <c r="D25" i="9"/>
  <c r="D24" i="4"/>
  <c r="G24" i="23" s="1"/>
  <c r="F23" i="3"/>
  <c r="G23" i="3"/>
  <c r="BC27" i="9"/>
  <c r="D27" i="9" s="1"/>
  <c r="BB24" i="9"/>
  <c r="BC22" i="9"/>
  <c r="BF20" i="9"/>
  <c r="BB21" i="9"/>
  <c r="E21" i="8"/>
  <c r="E21" i="6"/>
  <c r="AC20" i="4"/>
  <c r="AN20" i="4" s="1"/>
  <c r="D20" i="4" s="1"/>
  <c r="G20" i="23" s="1"/>
  <c r="AD21" i="5"/>
  <c r="E21" i="5" s="1"/>
  <c r="AD22" i="5"/>
  <c r="E22" i="5" s="1"/>
  <c r="AD23" i="5"/>
  <c r="E23" i="5" s="1"/>
  <c r="AD24" i="5"/>
  <c r="E24" i="5" s="1"/>
  <c r="AD25" i="5"/>
  <c r="E25" i="5" s="1"/>
  <c r="L25" i="9" s="1"/>
  <c r="I25" i="23" s="1"/>
  <c r="AD26" i="5"/>
  <c r="AD27" i="5"/>
  <c r="AD28" i="5"/>
  <c r="AD29" i="5"/>
  <c r="E29" i="5" s="1"/>
  <c r="AD20" i="5"/>
  <c r="E20" i="5" s="1"/>
  <c r="AB29" i="5"/>
  <c r="D29" i="5" s="1"/>
  <c r="N29" i="9" s="1"/>
  <c r="AB28" i="5"/>
  <c r="AB27" i="5"/>
  <c r="AB26" i="5"/>
  <c r="AB25" i="5"/>
  <c r="D25" i="5" s="1"/>
  <c r="AB24" i="5"/>
  <c r="D24" i="5" s="1"/>
  <c r="AB23" i="5"/>
  <c r="D23" i="5" s="1"/>
  <c r="U23" i="9" s="1"/>
  <c r="AB22" i="5"/>
  <c r="D22" i="5" s="1"/>
  <c r="AB21" i="5"/>
  <c r="D21" i="5" s="1"/>
  <c r="AB20" i="5"/>
  <c r="D20" i="5" s="1"/>
  <c r="M29" i="9"/>
  <c r="T29" i="9" s="1"/>
  <c r="H29" i="9"/>
  <c r="G29" i="9"/>
  <c r="F29" i="9"/>
  <c r="H28" i="9"/>
  <c r="V27" i="9"/>
  <c r="O27" i="9"/>
  <c r="M27" i="9"/>
  <c r="T27" i="9" s="1"/>
  <c r="H27" i="9"/>
  <c r="G27" i="9"/>
  <c r="F27" i="9"/>
  <c r="U26" i="9"/>
  <c r="N26" i="9"/>
  <c r="M26" i="9"/>
  <c r="T26" i="9" s="1"/>
  <c r="H26" i="9"/>
  <c r="G26" i="9"/>
  <c r="F26" i="9"/>
  <c r="M25" i="9"/>
  <c r="T25" i="9" s="1"/>
  <c r="H25" i="9"/>
  <c r="I25" i="9" s="1"/>
  <c r="G25" i="9"/>
  <c r="F25" i="9"/>
  <c r="G24" i="9"/>
  <c r="F24" i="9"/>
  <c r="M23" i="9"/>
  <c r="T23" i="9" s="1"/>
  <c r="H23" i="9"/>
  <c r="I23" i="9" s="1"/>
  <c r="G23" i="9"/>
  <c r="F23" i="9"/>
  <c r="H22" i="9"/>
  <c r="I22" i="9" s="1"/>
  <c r="K25" i="9" l="1"/>
  <c r="L25" i="23" s="1"/>
  <c r="M24" i="9"/>
  <c r="T24" i="9" s="1"/>
  <c r="H24" i="9"/>
  <c r="I24" i="9" s="1"/>
  <c r="E24" i="4"/>
  <c r="BB23" i="9"/>
  <c r="D23" i="9" s="1"/>
  <c r="U29" i="9"/>
  <c r="N23" i="9"/>
  <c r="J23" i="9" s="1"/>
  <c r="H23" i="23" s="1"/>
  <c r="K29" i="9"/>
  <c r="L29" i="23" s="1"/>
  <c r="J29" i="9"/>
  <c r="H29" i="23" s="1"/>
  <c r="AC29" i="9"/>
  <c r="K24" i="9"/>
  <c r="L24" i="23" s="1"/>
  <c r="K23" i="9"/>
  <c r="L23" i="23" s="1"/>
  <c r="BE21" i="9"/>
  <c r="K21" i="9"/>
  <c r="L21" i="23" s="1"/>
  <c r="K22" i="9"/>
  <c r="L22" i="23" s="1"/>
  <c r="BG21" i="9"/>
  <c r="BF21" i="9"/>
  <c r="K20" i="9"/>
  <c r="L20" i="23" s="1"/>
  <c r="E20" i="4"/>
  <c r="H21" i="9"/>
  <c r="I21" i="9" s="1"/>
  <c r="E21" i="4"/>
  <c r="H20" i="9"/>
  <c r="F25" i="3"/>
  <c r="V22" i="9"/>
  <c r="O22" i="9"/>
  <c r="L22" i="9" s="1"/>
  <c r="I22" i="23" s="1"/>
  <c r="O29" i="9"/>
  <c r="P29" i="9" s="1"/>
  <c r="Q29" i="9" s="1"/>
  <c r="V29" i="9"/>
  <c r="W29" i="9" s="1"/>
  <c r="O25" i="9"/>
  <c r="V25" i="9"/>
  <c r="V28" i="9"/>
  <c r="O28" i="9"/>
  <c r="V23" i="9"/>
  <c r="W23" i="9" s="1"/>
  <c r="O23" i="9"/>
  <c r="O26" i="9"/>
  <c r="P26" i="9" s="1"/>
  <c r="Q26" i="9" s="1"/>
  <c r="V26" i="9"/>
  <c r="W26" i="9" s="1"/>
  <c r="V24" i="9"/>
  <c r="O24" i="9"/>
  <c r="L24" i="9" s="1"/>
  <c r="I24" i="23" s="1"/>
  <c r="V21" i="9"/>
  <c r="O21" i="9"/>
  <c r="L21" i="9" s="1"/>
  <c r="I21" i="23" s="1"/>
  <c r="V20" i="9"/>
  <c r="O20" i="9"/>
  <c r="L20" i="9" s="1"/>
  <c r="I20" i="23" s="1"/>
  <c r="N28" i="9"/>
  <c r="U28" i="9"/>
  <c r="U27" i="9"/>
  <c r="W27" i="9" s="1"/>
  <c r="N27" i="9"/>
  <c r="P27" i="9" s="1"/>
  <c r="Q27" i="9" s="1"/>
  <c r="X27" i="9" s="1"/>
  <c r="U25" i="9"/>
  <c r="N25" i="9"/>
  <c r="J25" i="9" s="1"/>
  <c r="H25" i="23" s="1"/>
  <c r="N24" i="9"/>
  <c r="AC24" i="9" s="1"/>
  <c r="U24" i="9"/>
  <c r="N22" i="9"/>
  <c r="J22" i="9" s="1"/>
  <c r="H22" i="23" s="1"/>
  <c r="U22" i="9"/>
  <c r="N21" i="9"/>
  <c r="AC21" i="9" s="1"/>
  <c r="U21" i="9"/>
  <c r="U20" i="9"/>
  <c r="N20" i="9"/>
  <c r="AC20" i="9" s="1"/>
  <c r="AC23" i="9" l="1"/>
  <c r="P23" i="9"/>
  <c r="Q23" i="9" s="1"/>
  <c r="X23" i="9" s="1"/>
  <c r="AC25" i="9"/>
  <c r="BC24" i="9"/>
  <c r="D24" i="9" s="1"/>
  <c r="H70" i="9"/>
  <c r="I70" i="9" s="1"/>
  <c r="I20" i="9"/>
  <c r="R26" i="9"/>
  <c r="S26" i="9" s="1"/>
  <c r="X26" i="9"/>
  <c r="J24" i="9"/>
  <c r="H24" i="23" s="1"/>
  <c r="L23" i="9"/>
  <c r="I23" i="23" s="1"/>
  <c r="L29" i="9"/>
  <c r="I29" i="23" s="1"/>
  <c r="AC22" i="9"/>
  <c r="R29" i="9"/>
  <c r="S29" i="9" s="1"/>
  <c r="X29" i="9"/>
  <c r="R23" i="9"/>
  <c r="S23" i="9" s="1"/>
  <c r="J20" i="9"/>
  <c r="H20" i="23" s="1"/>
  <c r="BC20" i="9"/>
  <c r="J21" i="9"/>
  <c r="H21" i="23" s="1"/>
  <c r="BC21" i="9"/>
  <c r="D21" i="9" s="1"/>
  <c r="W28" i="9"/>
  <c r="P24" i="9"/>
  <c r="Q24" i="9" s="1"/>
  <c r="W22" i="9"/>
  <c r="P25" i="9"/>
  <c r="Q25" i="9" s="1"/>
  <c r="X25" i="9" s="1"/>
  <c r="D20" i="3"/>
  <c r="D22" i="3"/>
  <c r="P28" i="9"/>
  <c r="P22" i="9"/>
  <c r="R27" i="9"/>
  <c r="S27" i="9" s="1"/>
  <c r="W25" i="9"/>
  <c r="E20" i="3"/>
  <c r="K20" i="23" s="1"/>
  <c r="W24" i="9"/>
  <c r="P21" i="9"/>
  <c r="W21" i="9"/>
  <c r="P20" i="9"/>
  <c r="W20" i="9"/>
  <c r="R24" i="9" l="1"/>
  <c r="S24" i="9" s="1"/>
  <c r="X24" i="9"/>
  <c r="P70" i="9"/>
  <c r="E22" i="3"/>
  <c r="K22" i="23" s="1"/>
  <c r="J20" i="23"/>
  <c r="G20" i="3"/>
  <c r="M20" i="9"/>
  <c r="J22" i="23"/>
  <c r="F22" i="9"/>
  <c r="R25" i="9"/>
  <c r="S25" i="9" s="1"/>
  <c r="G21" i="9"/>
  <c r="F22" i="3" l="1"/>
  <c r="G22" i="3"/>
  <c r="BB20" i="9"/>
  <c r="D20" i="9" s="1"/>
  <c r="M22" i="9"/>
  <c r="T22" i="9" s="1"/>
  <c r="G22" i="9"/>
  <c r="F21" i="3"/>
  <c r="G20" i="9"/>
  <c r="F20" i="9"/>
  <c r="G28" i="9"/>
  <c r="M21" i="9"/>
  <c r="F21" i="9"/>
  <c r="BB22" i="9" l="1"/>
  <c r="D22" i="9" s="1"/>
  <c r="Q22" i="9"/>
  <c r="X22" i="9" s="1"/>
  <c r="F28" i="3"/>
  <c r="Q20" i="9"/>
  <c r="F20" i="3"/>
  <c r="T21" i="9"/>
  <c r="Q21" i="9"/>
  <c r="X21" i="9" s="1"/>
  <c r="F28" i="9"/>
  <c r="M28" i="9"/>
  <c r="M70" i="9" s="1"/>
  <c r="Q70" i="9" s="1"/>
  <c r="R70" i="9" l="1"/>
  <c r="S70" i="9" s="1"/>
  <c r="X70" i="9"/>
  <c r="R22" i="9"/>
  <c r="S22" i="9" s="1"/>
  <c r="R20" i="9"/>
  <c r="S20" i="9" s="1"/>
  <c r="X20" i="9"/>
  <c r="T20" i="9"/>
  <c r="T28" i="9"/>
  <c r="Q28" i="9"/>
  <c r="R21" i="9"/>
  <c r="S21" i="9" s="1"/>
  <c r="R28" i="9" l="1"/>
  <c r="S28" i="9" s="1"/>
</calcChain>
</file>

<file path=xl/comments1.xml><?xml version="1.0" encoding="utf-8"?>
<comments xmlns="http://schemas.openxmlformats.org/spreadsheetml/2006/main">
  <authors>
    <author>Michal Staša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38"/>
          </rPr>
          <t>Velikosti místností:</t>
        </r>
        <r>
          <rPr>
            <sz val="9"/>
            <color indexed="81"/>
            <rFont val="Tahoma"/>
            <family val="2"/>
            <charset val="238"/>
          </rPr>
          <t xml:space="preserve">
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  <comment ref="M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Velikosti místností:
</t>
        </r>
        <r>
          <rPr>
            <sz val="9"/>
            <color indexed="81"/>
            <rFont val="Tahoma"/>
            <family val="2"/>
            <charset val="238"/>
          </rPr>
          <t>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</commentList>
</comments>
</file>

<file path=xl/comments2.xml><?xml version="1.0" encoding="utf-8"?>
<comments xmlns="http://schemas.openxmlformats.org/spreadsheetml/2006/main">
  <authors>
    <author>Michal Staša</author>
  </authors>
  <commentList>
    <comment ref="O19" authorId="0" shapeId="0">
      <text>
        <r>
          <rPr>
            <b/>
            <sz val="9"/>
            <color indexed="81"/>
            <rFont val="Tahoma"/>
            <charset val="1"/>
          </rPr>
          <t>Poznámka:
I - ruční ovládání
II - auto zapínání/vypínání dle denního osvětlení
III - auto postupné zapínání/vypínání dle denního osv.
IV - auto vypínání dle denního osv, manuální zapínání
V - auto stmívání, bez vypnutí, automatické zapnutí
VI - auto stmívání, s auto vypínáním, automatické zapnutí
VII - auto stmívání, bez vypnutí, manuální zapnutí
VIII - auto stmívání, s auto vypínáním, manuální zapnutí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<sst xmlns="http://schemas.openxmlformats.org/spreadsheetml/2006/main" count="2432" uniqueCount="742">
  <si>
    <t>Doba využití</t>
  </si>
  <si>
    <t>P</t>
  </si>
  <si>
    <t>Příkony svítidel</t>
  </si>
  <si>
    <t>Nouzové osvětlení a spotřeba řídicího zařízení</t>
  </si>
  <si>
    <t>FO</t>
  </si>
  <si>
    <t>FD</t>
  </si>
  <si>
    <t>FC</t>
  </si>
  <si>
    <t>Výsledky</t>
  </si>
  <si>
    <t>Definování zón</t>
  </si>
  <si>
    <t>Definice:</t>
  </si>
  <si>
    <t>Zóny jsou v budově oblasti se stejným typem využití, dobou využití, obsazeností, přístupu k dennímu světlu apod.</t>
  </si>
  <si>
    <t>Příklad:</t>
  </si>
  <si>
    <t>Instrukce:</t>
  </si>
  <si>
    <t>Název zóny</t>
  </si>
  <si>
    <t>Doba využití je roční doba využití v rámci jednotlivých zón.</t>
  </si>
  <si>
    <t>A = manuální zadání je nejpřesnější, zadejte nebo nechte prázdné</t>
  </si>
  <si>
    <t>C = zadáním doby provozu v týdnu s automatickým přepočtem využití denního světla pro zeměpisnou šířku 50°N dle TNI 73 0327</t>
  </si>
  <si>
    <t>Ve výpočtu:</t>
  </si>
  <si>
    <t>A = manuální</t>
  </si>
  <si>
    <t>B = dle aplikace</t>
  </si>
  <si>
    <t>C = výběr provozních hodin v týdnu</t>
  </si>
  <si>
    <t>tD</t>
  </si>
  <si>
    <t>tN</t>
  </si>
  <si>
    <t>Aplikace</t>
  </si>
  <si>
    <t>pondělí od</t>
  </si>
  <si>
    <t>pondělí do</t>
  </si>
  <si>
    <t>úterý od</t>
  </si>
  <si>
    <t>úterý do</t>
  </si>
  <si>
    <t>středa od</t>
  </si>
  <si>
    <t>středo do</t>
  </si>
  <si>
    <t>čtvrtek od</t>
  </si>
  <si>
    <t>čtvrtek do</t>
  </si>
  <si>
    <t>pátek od</t>
  </si>
  <si>
    <t>pátek do</t>
  </si>
  <si>
    <t>sobota od</t>
  </si>
  <si>
    <t>sobota do</t>
  </si>
  <si>
    <t>neděle od</t>
  </si>
  <si>
    <t>neděle do</t>
  </si>
  <si>
    <t>(h)</t>
  </si>
  <si>
    <t>Instalovaný příkon P svítidel (kW). Příkon zahrnuje všechny světelné zdroje a předřadníky a mimo nouzové osvětlení a ovládací systém.</t>
  </si>
  <si>
    <t>Zadejte ručně celkový instalovaný příkon v zóně nebo zadejte počet a typ svítidel v jednotlivých zónách.</t>
  </si>
  <si>
    <t>B = výběr typu svítidla a předřadníku</t>
  </si>
  <si>
    <t>C = rezidenční budova</t>
  </si>
  <si>
    <t>Počet svítidel</t>
  </si>
  <si>
    <t>Typ svítidla</t>
  </si>
  <si>
    <t>Předřadník</t>
  </si>
  <si>
    <t>Místnost</t>
  </si>
  <si>
    <t>(kW)</t>
  </si>
  <si>
    <t>(ks)</t>
  </si>
  <si>
    <t>Zadejte pro každou zónu, zda je přítomno nouzové osvětlení; pokud ano, zadejte buď výchozí hodnotu z normy nebo celkový příkon nabíjení a čas nabíjení za rok.</t>
  </si>
  <si>
    <t>Zadejte pro každou zónu, zda je přítomen řídicí systém; pokud ano, zadejte buď výchozí hodnotu z normy nebo pohotovostní celkový příkon zařízení.</t>
  </si>
  <si>
    <t>Nouzové osvětlení</t>
  </si>
  <si>
    <t>Ovládací systémy</t>
  </si>
  <si>
    <t>Pem</t>
  </si>
  <si>
    <t>te</t>
  </si>
  <si>
    <t>Ppc</t>
  </si>
  <si>
    <t>žádné</t>
  </si>
  <si>
    <t>žádný</t>
  </si>
  <si>
    <t>výchozí z normy</t>
  </si>
  <si>
    <t>zadání Pem a te</t>
  </si>
  <si>
    <t>zadání Ppc</t>
  </si>
  <si>
    <t>B = podrobné stanovení</t>
  </si>
  <si>
    <t>základní výběr</t>
  </si>
  <si>
    <t>(-)</t>
  </si>
  <si>
    <t>ostatní případy</t>
  </si>
  <si>
    <t>Výpočet činitele závislosti je časově nejnáročnější část normy. Norma nabízí jednodušší rychlou metodu či podrobnou metodu pomocí tvaru místnosti, přístupu denního světla atd.</t>
  </si>
  <si>
    <t>fasáda/světlík</t>
  </si>
  <si>
    <t>jižní fasáda se stíněním</t>
  </si>
  <si>
    <t>světlík</t>
  </si>
  <si>
    <t>Pokud takový systém není nainstalován, je činitel roven 1.</t>
  </si>
  <si>
    <t>udržovací činitel MF</t>
  </si>
  <si>
    <t>neznámá</t>
  </si>
  <si>
    <t>dle zadání</t>
  </si>
  <si>
    <t>Plocha</t>
  </si>
  <si>
    <t>Příkony</t>
  </si>
  <si>
    <t>Příkon</t>
  </si>
  <si>
    <t>Doba</t>
  </si>
  <si>
    <t>Roční spotřeby</t>
  </si>
  <si>
    <t>Měrné spotřeby</t>
  </si>
  <si>
    <t>zóny</t>
  </si>
  <si>
    <t>denní</t>
  </si>
  <si>
    <t>noční</t>
  </si>
  <si>
    <t>svítidel</t>
  </si>
  <si>
    <t>nouz. osv.</t>
  </si>
  <si>
    <t>nabíjení NO</t>
  </si>
  <si>
    <t>řízení</t>
  </si>
  <si>
    <t>nouzové</t>
  </si>
  <si>
    <t>nouz.+říz.</t>
  </si>
  <si>
    <t>celková</t>
  </si>
  <si>
    <t>A</t>
  </si>
  <si>
    <t>W</t>
  </si>
  <si>
    <t>LENI</t>
  </si>
  <si>
    <t>po</t>
  </si>
  <si>
    <t>st</t>
  </si>
  <si>
    <t>so</t>
  </si>
  <si>
    <t>ne</t>
  </si>
  <si>
    <t>ut</t>
  </si>
  <si>
    <t>ct</t>
  </si>
  <si>
    <t>pa</t>
  </si>
  <si>
    <t>hodina</t>
  </si>
  <si>
    <t>po pod 5000lx</t>
  </si>
  <si>
    <t>po nad 5000lx</t>
  </si>
  <si>
    <t>ut pod 5000lx</t>
  </si>
  <si>
    <t>L</t>
  </si>
  <si>
    <t>ut nad 5000lx</t>
  </si>
  <si>
    <t>M</t>
  </si>
  <si>
    <t>st pod 5000lx</t>
  </si>
  <si>
    <t>N</t>
  </si>
  <si>
    <t>st nad 5000lx</t>
  </si>
  <si>
    <t>O</t>
  </si>
  <si>
    <t>ct pod 5000lx</t>
  </si>
  <si>
    <t>ct nad 5000lx</t>
  </si>
  <si>
    <t>Q</t>
  </si>
  <si>
    <t>pa pod 5000lx</t>
  </si>
  <si>
    <t>R</t>
  </si>
  <si>
    <t>pa nad 5000lx</t>
  </si>
  <si>
    <t>S</t>
  </si>
  <si>
    <t>so pod 5000lx</t>
  </si>
  <si>
    <t>T</t>
  </si>
  <si>
    <t>so nad 5000lx</t>
  </si>
  <si>
    <t>U</t>
  </si>
  <si>
    <t>ne pod 5000lx</t>
  </si>
  <si>
    <t>V</t>
  </si>
  <si>
    <t>ne nad 5000lx</t>
  </si>
  <si>
    <t>vyberte:</t>
  </si>
  <si>
    <r>
      <t>1</t>
    </r>
    <r>
      <rPr>
        <sz val="10"/>
        <rFont val="Calibri"/>
        <family val="2"/>
        <charset val="238"/>
      </rPr>
      <t>×</t>
    </r>
  </si>
  <si>
    <t>2×</t>
  </si>
  <si>
    <t>3×</t>
  </si>
  <si>
    <t>4×</t>
  </si>
  <si>
    <t>5×</t>
  </si>
  <si>
    <t>6×</t>
  </si>
  <si>
    <t>1×</t>
  </si>
  <si>
    <t>A = celk. příkon</t>
  </si>
  <si>
    <t>kanceláře</t>
  </si>
  <si>
    <t>rezidenční budovy</t>
  </si>
  <si>
    <t>vzdělávací budovy</t>
  </si>
  <si>
    <t>nemocnice</t>
  </si>
  <si>
    <t>hotely</t>
  </si>
  <si>
    <t>restaurace</t>
  </si>
  <si>
    <t>sportovní zařízení</t>
  </si>
  <si>
    <t>výroba</t>
  </si>
  <si>
    <t>dobalist</t>
  </si>
  <si>
    <t>nezadáno</t>
  </si>
  <si>
    <t>nouzovevyberem</t>
  </si>
  <si>
    <t>nouzovevyberpc</t>
  </si>
  <si>
    <t>prikonkrat</t>
  </si>
  <si>
    <t>hodiny</t>
  </si>
  <si>
    <t>B</t>
  </si>
  <si>
    <t>C</t>
  </si>
  <si>
    <t>Zadejte dobu využití pro definované zóny či alespoň pro zónu 1 jako pro celou budovu.</t>
  </si>
  <si>
    <t>zadání:</t>
  </si>
  <si>
    <t>Roční doba využití</t>
  </si>
  <si>
    <t>prodejní prostory</t>
  </si>
  <si>
    <t>Pro nedefinované zóny nelze zadávat jednotlivé vstupní parametry.</t>
  </si>
  <si>
    <t>Pokud uvažujete celou budovu jako celek, zadejte pouze první zónu s názvem či funkcí budovy.</t>
  </si>
  <si>
    <t>žárovka 25 W</t>
  </si>
  <si>
    <t>žárovka 40 W</t>
  </si>
  <si>
    <t>žárovka 60 W</t>
  </si>
  <si>
    <t>žárovka 75 W</t>
  </si>
  <si>
    <t>žárovka 100 W</t>
  </si>
  <si>
    <t>žárovka 150 W</t>
  </si>
  <si>
    <t>žárovka 200 W</t>
  </si>
  <si>
    <t>vysokotlaká rtuťová výbojka 80 W</t>
  </si>
  <si>
    <t>vysokotlaká rtuťová výbojka 125 W</t>
  </si>
  <si>
    <t>vysokotlaká rtuťová výbojka 250 W</t>
  </si>
  <si>
    <t>vysokotlaká rtuťová výbojka 400 W</t>
  </si>
  <si>
    <t>vysokotlaká sodíková výbojka 50 W</t>
  </si>
  <si>
    <t>vysokotlaká sodíková výbojka 70 W</t>
  </si>
  <si>
    <t>vysokotlaká sodíková výbojka 100 W</t>
  </si>
  <si>
    <t>vysokotlaká sodíková výbojka 150 W</t>
  </si>
  <si>
    <t>vysokotlaká sodíková výbojka 250 W</t>
  </si>
  <si>
    <t>vysokotlaká sodíková výbojka 400 W</t>
  </si>
  <si>
    <t>halogenidová výbojka 70 W</t>
  </si>
  <si>
    <t>halogenidová výbojka 100 W</t>
  </si>
  <si>
    <t>halogenidová výbojka 150 W</t>
  </si>
  <si>
    <t>halogenidová výbojka 250 W</t>
  </si>
  <si>
    <t>halogenidová výbojka 400 W</t>
  </si>
  <si>
    <t>lineární zářivka 20 W T12</t>
  </si>
  <si>
    <t>lineární zářivka 40 W T12</t>
  </si>
  <si>
    <t>lineární zářivka 65 W T12</t>
  </si>
  <si>
    <t>lineární zářivka 18 W T8</t>
  </si>
  <si>
    <t>lineární zářivka 36 W T8</t>
  </si>
  <si>
    <t>lineární zářivka 58 W T8</t>
  </si>
  <si>
    <t>lineární zářivka 14 W T5</t>
  </si>
  <si>
    <t>lineární zářivka 24 W T5</t>
  </si>
  <si>
    <t>lineární zářivka 28 W T5</t>
  </si>
  <si>
    <t>lineární zářivka 35 W T5</t>
  </si>
  <si>
    <t>lineární zářivka 49 W T5</t>
  </si>
  <si>
    <t>lineární zářivka 54 W T5</t>
  </si>
  <si>
    <t>lineární zářivka 80 W T5</t>
  </si>
  <si>
    <t>žádný předřadník</t>
  </si>
  <si>
    <t>vysokotlaké výbojky (odhad)</t>
  </si>
  <si>
    <r>
      <t xml:space="preserve">neznámý = dle normy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</rPr>
      <t>1,2</t>
    </r>
  </si>
  <si>
    <t>T12 elektromagnetický (odhad)</t>
  </si>
  <si>
    <t>T8 elektronický EEI A2 - velmi nízké ztráty</t>
  </si>
  <si>
    <t>T8 elektromagnetický EEI D - velmi vysoké ztráty</t>
  </si>
  <si>
    <t>T8 elektromagnetický EEI C - vysoké ztráty</t>
  </si>
  <si>
    <t>T8 elektromagnetický EEI B2 - střední ztráty</t>
  </si>
  <si>
    <t>T8 elektromagnetický EEI B1 - nízké ztráty</t>
  </si>
  <si>
    <t>T8 elektronický EEI A3 - nízké ztráty</t>
  </si>
  <si>
    <t>T5 elektronický EEI A2 - velmi nízké ztráty</t>
  </si>
  <si>
    <t>T5 elektronický EEI A3 - nízké ztráty</t>
  </si>
  <si>
    <t>vysokotlaké výbojky - vysoké ztráty (odhad)</t>
  </si>
  <si>
    <t>kuchyň - celkové osvětlení</t>
  </si>
  <si>
    <t>kuchyň - osvětlení pracovní desky</t>
  </si>
  <si>
    <t>jídelna - celkové osvětlení</t>
  </si>
  <si>
    <t>jídelna - osvětlení stolu</t>
  </si>
  <si>
    <t>obývací pokoj - celkové osvětlení</t>
  </si>
  <si>
    <t>obývací pokoj - osvětlení pro čtení</t>
  </si>
  <si>
    <t>koupelna a toaleta - celkové osvětlení</t>
  </si>
  <si>
    <t>koupelna a toaleta - osvětlení zrcadla</t>
  </si>
  <si>
    <t>ložnice - celkové osvětlení</t>
  </si>
  <si>
    <t>ložnice - osvětlení u postele</t>
  </si>
  <si>
    <t>ložnice - osvětlení stolu</t>
  </si>
  <si>
    <t>vstupní chodba, chodby, schody</t>
  </si>
  <si>
    <t>sklep, spíž, prádelna</t>
  </si>
  <si>
    <t>kuchyň - vše</t>
  </si>
  <si>
    <t>jídelna - vše</t>
  </si>
  <si>
    <t>obývací pokoj - vše</t>
  </si>
  <si>
    <t>koupelna a toaleta - vše</t>
  </si>
  <si>
    <t>ložnice - vše</t>
  </si>
  <si>
    <t>nezadáno / není rezidenční</t>
  </si>
  <si>
    <t>prikon / 0nic / -1ne</t>
  </si>
  <si>
    <t>Velikost místnosti</t>
  </si>
  <si>
    <t>malá</t>
  </si>
  <si>
    <t>střední</t>
  </si>
  <si>
    <t>velká</t>
  </si>
  <si>
    <t>sloupec</t>
  </si>
  <si>
    <t>kW</t>
  </si>
  <si>
    <t>pocet</t>
  </si>
  <si>
    <t>způsob</t>
  </si>
  <si>
    <t>B = výběr počtu a typu svítidel, typu předřadníku, např. 100 ks 2×36W lineární zářivka, předřadník neznámý</t>
  </si>
  <si>
    <t>C = inst. příkon pro místnost rezidenční budovy dle normy</t>
  </si>
  <si>
    <t>Pokud nejsou známé, nabízí norma příkony pro místnosti rezidenční budovy. Velikosti místnosti jsou uvedeny níže.</t>
  </si>
  <si>
    <t>Pro rezidenční budovy je vhodné zadat zóny jako pro jednotlivé místnosti.</t>
  </si>
  <si>
    <t>v kancelářské budově je neznámé nouzové osvětlení (výchozí z normy)</t>
  </si>
  <si>
    <t>a žádný řídicí systém</t>
  </si>
  <si>
    <t>východní, západní, severní fasáda</t>
  </si>
  <si>
    <t>jižní fasáda bez stínění</t>
  </si>
  <si>
    <t>fasáda D = 0,13 %</t>
  </si>
  <si>
    <t>fasáda D = 0,5 %</t>
  </si>
  <si>
    <t>fasáda D =1,0 %</t>
  </si>
  <si>
    <t>fasáda D = 1,5 %</t>
  </si>
  <si>
    <t>fasáda D = 2,0 %</t>
  </si>
  <si>
    <t>fasáda D = 3,0 %</t>
  </si>
  <si>
    <t>fasáda D = 5,0 %</t>
  </si>
  <si>
    <t>fasáda D = 8,0 %</t>
  </si>
  <si>
    <t>fasáda D = 12,0 %</t>
  </si>
  <si>
    <t>fasáda D = 18,0 %</t>
  </si>
  <si>
    <t>světlík 0 % ≤ DSNA &lt; 2 %</t>
  </si>
  <si>
    <t>světlík 2 % ≤ DSNA &lt; 4 %</t>
  </si>
  <si>
    <t>světlík 4 % ≤ DSNA &lt; 7 %</t>
  </si>
  <si>
    <t>světlík 7 % ≤ DSNA</t>
  </si>
  <si>
    <t>svetlik</t>
  </si>
  <si>
    <t>jih stinen</t>
  </si>
  <si>
    <t>ost</t>
  </si>
  <si>
    <t>fds</t>
  </si>
  <si>
    <t>fd moznost B</t>
  </si>
  <si>
    <t>Umístění</t>
  </si>
  <si>
    <t>Přístup denního světla</t>
  </si>
  <si>
    <t>Praha 50°N</t>
  </si>
  <si>
    <t>Brno 49°N</t>
  </si>
  <si>
    <t>300 lx</t>
  </si>
  <si>
    <t>500 lx</t>
  </si>
  <si>
    <t>750 lx</t>
  </si>
  <si>
    <t>svislá průčelí / fasády</t>
  </si>
  <si>
    <t>světlík (orientace horizontální)</t>
  </si>
  <si>
    <t>světlík (orientace jižní)</t>
  </si>
  <si>
    <t>světlík (orientace východní/západní)</t>
  </si>
  <si>
    <t>světlík (orientace severní)</t>
  </si>
  <si>
    <t>žádný (svislá průčelí: 0 - 1 %, světlíky: 0 - 2 %)</t>
  </si>
  <si>
    <t>slabý (svislá průčelí: 1 - 2 %, světlíky: 2 - 4 %)</t>
  </si>
  <si>
    <t>střední (svislá průčelí: 2 - 3 %, světlíky: 4 - 7 %)</t>
  </si>
  <si>
    <t>silný (svislá průčelí: 3 % a více, světlíky: 7 % a více)</t>
  </si>
  <si>
    <t>bez světlíku</t>
  </si>
  <si>
    <t>horizontální (0°)</t>
  </si>
  <si>
    <t>sklon 30°</t>
  </si>
  <si>
    <t>sklon 45°</t>
  </si>
  <si>
    <t>sklon 60°</t>
  </si>
  <si>
    <t>sklon 90°</t>
  </si>
  <si>
    <t>umisteni</t>
  </si>
  <si>
    <t>denní sv.</t>
  </si>
  <si>
    <t>osvetlenost</t>
  </si>
  <si>
    <t>orientace</t>
  </si>
  <si>
    <t>ovladani</t>
  </si>
  <si>
    <t>sklon</t>
  </si>
  <si>
    <t>x</t>
  </si>
  <si>
    <t>f</t>
  </si>
  <si>
    <t>h</t>
  </si>
  <si>
    <t>j</t>
  </si>
  <si>
    <t>v</t>
  </si>
  <si>
    <t>s</t>
  </si>
  <si>
    <t>y1</t>
  </si>
  <si>
    <t>kor orientace</t>
  </si>
  <si>
    <t>y</t>
  </si>
  <si>
    <t>50f0</t>
  </si>
  <si>
    <t>49f0</t>
  </si>
  <si>
    <t>50h30</t>
  </si>
  <si>
    <t>50h45</t>
  </si>
  <si>
    <t>50h60</t>
  </si>
  <si>
    <t>50h90</t>
  </si>
  <si>
    <t>50h1</t>
  </si>
  <si>
    <t>50j1</t>
  </si>
  <si>
    <t>50j30</t>
  </si>
  <si>
    <t>50j45</t>
  </si>
  <si>
    <t>50j60</t>
  </si>
  <si>
    <t>50j90</t>
  </si>
  <si>
    <t>50v1</t>
  </si>
  <si>
    <t>50s1</t>
  </si>
  <si>
    <t>B = rychlá metoda ČSN EN 15193-1:2017</t>
  </si>
  <si>
    <t>50v30</t>
  </si>
  <si>
    <t>50v45</t>
  </si>
  <si>
    <t>50v60</t>
  </si>
  <si>
    <t>50v90</t>
  </si>
  <si>
    <t>50s30</t>
  </si>
  <si>
    <t>50s45</t>
  </si>
  <si>
    <t>50s60</t>
  </si>
  <si>
    <t>50s90</t>
  </si>
  <si>
    <t>49h1</t>
  </si>
  <si>
    <t>49h30</t>
  </si>
  <si>
    <t>49h45</t>
  </si>
  <si>
    <t>49h60</t>
  </si>
  <si>
    <t>49h90</t>
  </si>
  <si>
    <t>49j1</t>
  </si>
  <si>
    <t>49v1</t>
  </si>
  <si>
    <t>49s1</t>
  </si>
  <si>
    <t>49j30</t>
  </si>
  <si>
    <t>49j45</t>
  </si>
  <si>
    <t>49j60</t>
  </si>
  <si>
    <t>49j90</t>
  </si>
  <si>
    <t>49v30</t>
  </si>
  <si>
    <t>49v45</t>
  </si>
  <si>
    <t>49v60</t>
  </si>
  <si>
    <t>49v90</t>
  </si>
  <si>
    <t>49s30</t>
  </si>
  <si>
    <t>49s45</t>
  </si>
  <si>
    <t>49s60</t>
  </si>
  <si>
    <t>49s90</t>
  </si>
  <si>
    <t>FDS</t>
  </si>
  <si>
    <t>FDC</t>
  </si>
  <si>
    <t>Ovládání dle denního osvětlení</t>
  </si>
  <si>
    <t>pouze ruční (I)</t>
  </si>
  <si>
    <t>auto vyp/zap dle denního osvětlení (II)</t>
  </si>
  <si>
    <t>auto stmívání včetně vyp/zap (VI)</t>
  </si>
  <si>
    <t>C = Podrobná, činitel přístupu denního světla dle TNI 73 0327</t>
  </si>
  <si>
    <t>Fasáda či orientace světlíku</t>
  </si>
  <si>
    <t>Sklon světlíku</t>
  </si>
  <si>
    <t>zadejte:</t>
  </si>
  <si>
    <t>Osvětlenost zóny</t>
  </si>
  <si>
    <r>
      <t xml:space="preserve">(nikoliv dle přítomnosti), </t>
    </r>
    <r>
      <rPr>
        <i/>
        <sz val="10"/>
        <rFont val="Arial"/>
        <family val="2"/>
        <charset val="238"/>
      </rPr>
      <t>vyberte:</t>
    </r>
  </si>
  <si>
    <t>stav:</t>
  </si>
  <si>
    <t>možnost III, viz poznámka</t>
  </si>
  <si>
    <t>možnost IV, viz poznámka</t>
  </si>
  <si>
    <t>možnost V, viz poznámka</t>
  </si>
  <si>
    <t>možnost VII, viz poznámka</t>
  </si>
  <si>
    <t>možnost VIII, viz poznámka</t>
  </si>
  <si>
    <t>Do výpočetního nástroje je implementována rychlá metoda a podrobná metoda s výpočtem činitele přístupu denního světla z TNI 73 0327.</t>
  </si>
  <si>
    <t>B = rychlá metoda dle normy, zadejte způsob přístupu denního světla a činitel denního osvětlení</t>
  </si>
  <si>
    <t>C = podrobná metoda dle normy, zadejte jednotlivá zadání TNI a ovládání dle denního osvětlení (viz poznámka)</t>
  </si>
  <si>
    <t>A = pro kancelář zadejte způsob zadání A a např. 0,56 do pole manuální zadání</t>
  </si>
  <si>
    <t>B = nebo způsob zadání B, východní fasáda, D = 3 %,</t>
  </si>
  <si>
    <t>C = nebo způsob zadání C, Praha, slabý přístup denního světla, 500 lx, svislá průčelí, bez světlíku, pouze ruční.</t>
  </si>
  <si>
    <t>ruční vypínání/zapínání</t>
  </si>
  <si>
    <t>automatické zapínání/stmívání</t>
  </si>
  <si>
    <t>automatické zapínání/vypínání</t>
  </si>
  <si>
    <t>ruční zapínání/stmívání</t>
  </si>
  <si>
    <t>ruční zapínání/automatické vypínání</t>
  </si>
  <si>
    <t>ruční vypínání/zapínání se signálem celk. vypnutí</t>
  </si>
  <si>
    <t>foc</t>
  </si>
  <si>
    <t>fa</t>
  </si>
  <si>
    <t>první</t>
  </si>
  <si>
    <t>druhá</t>
  </si>
  <si>
    <t>třetí</t>
  </si>
  <si>
    <t>min / fo</t>
  </si>
  <si>
    <t>fo</t>
  </si>
  <si>
    <t>zasedací místnost (FO=1)</t>
  </si>
  <si>
    <t>zapínání místnosti větší než 30m2 (FO=1)</t>
  </si>
  <si>
    <t>rezidenční - obývací pokoj</t>
  </si>
  <si>
    <t>rezidenční - ložnice</t>
  </si>
  <si>
    <t>rezidenční - dětský pokoj</t>
  </si>
  <si>
    <t>rezidenční - pokoj pro seniory</t>
  </si>
  <si>
    <t>rezidenční - jídelna</t>
  </si>
  <si>
    <t>rezidenční - kuchyň</t>
  </si>
  <si>
    <t>rezidenční - koupelna</t>
  </si>
  <si>
    <t>rezidenční - toaleta</t>
  </si>
  <si>
    <t>rezidenční - vstupní chodba</t>
  </si>
  <si>
    <t>rezidenční - chodby, schodiště</t>
  </si>
  <si>
    <t>rezidenční - ukládací místnost</t>
  </si>
  <si>
    <t>rezidenční - sklep</t>
  </si>
  <si>
    <t>rezidenční - praní</t>
  </si>
  <si>
    <t>rezidenční - spižírna</t>
  </si>
  <si>
    <t>rezidenční - pracovna</t>
  </si>
  <si>
    <t>rezidenční - dílna</t>
  </si>
  <si>
    <t>rezidenční - garáž</t>
  </si>
  <si>
    <t>administrativa - kancelář 1 člověk</t>
  </si>
  <si>
    <t>administrativa - kancelář nad 6 lidí (snímání 30m2)</t>
  </si>
  <si>
    <t>administrativa - kancelář nad 6 lidí (snímání 10m2)</t>
  </si>
  <si>
    <t>administrativa - chodba (stmívaná)</t>
  </si>
  <si>
    <t>administrativa - vstupní hala</t>
  </si>
  <si>
    <t>administrativa - showroom</t>
  </si>
  <si>
    <t>administrativa - odpočinek</t>
  </si>
  <si>
    <t>administrativa - sklad, šatny</t>
  </si>
  <si>
    <t>administrativa - technická místnost</t>
  </si>
  <si>
    <t>administrativa - server, kopírka</t>
  </si>
  <si>
    <t>administrativa - konferenční místnost</t>
  </si>
  <si>
    <t>administrativa - archív</t>
  </si>
  <si>
    <t>administrativa - koupelna, toaleta</t>
  </si>
  <si>
    <t>administrativa - kancelář 2-6 lidí</t>
  </si>
  <si>
    <t>vzdělávání - učebna</t>
  </si>
  <si>
    <t>vzdělávání - skupinové aktivity</t>
  </si>
  <si>
    <t>vzdělávání - chodba (stmívaná)</t>
  </si>
  <si>
    <t>vzdělávání - družina, společná místnost</t>
  </si>
  <si>
    <t>vzdělávání - posluchárna</t>
  </si>
  <si>
    <t>vzdělávání - kabinet, zaměstnanci</t>
  </si>
  <si>
    <t>vzdělávání - tělocvična, sportovní hala</t>
  </si>
  <si>
    <t>vzdělávání - jídelna, menza</t>
  </si>
  <si>
    <t>vzdělávání - sborovna</t>
  </si>
  <si>
    <t>vzdělávání - kopírka, sklad</t>
  </si>
  <si>
    <t>vzdělávání - kuchyň</t>
  </si>
  <si>
    <t>vzdělávání - knihovna</t>
  </si>
  <si>
    <t>zdravotnictví - lůžkové oddělení</t>
  </si>
  <si>
    <t>zdravotnictví - ordinace</t>
  </si>
  <si>
    <t>zdravotnictví - předoperační vyšetření</t>
  </si>
  <si>
    <t>zdravotnictví - pooperační oddělení</t>
  </si>
  <si>
    <t>zdravotnictví - operační sál</t>
  </si>
  <si>
    <t>zdravotnictví - chodby</t>
  </si>
  <si>
    <t>zdravotnictví - kanály (stmívané)</t>
  </si>
  <si>
    <t>zdravotnictví - čekárna</t>
  </si>
  <si>
    <t>zdravotnictví - vstupní hala</t>
  </si>
  <si>
    <t>zdravotnictví - denní místnost</t>
  </si>
  <si>
    <t>zdravotnictví - laboratoř</t>
  </si>
  <si>
    <t>výroba - výrobní hala</t>
  </si>
  <si>
    <t>výroba - menší výrobní hala</t>
  </si>
  <si>
    <t>výroba - regálový sklad</t>
  </si>
  <si>
    <t>výroba - otevřený sklad</t>
  </si>
  <si>
    <t>výroba - lakovna</t>
  </si>
  <si>
    <t>hotel a restaurace - vstupní hala</t>
  </si>
  <si>
    <t>hotel a restaurace - chodba (stmívaná)</t>
  </si>
  <si>
    <t>hotel a restaurace - hotelový pokoj</t>
  </si>
  <si>
    <t>hotel a restaurace - jídelna, kavárna</t>
  </si>
  <si>
    <t>hotel a restaurace - kuchyň</t>
  </si>
  <si>
    <t>hotel a restaurace - konferenční místnost</t>
  </si>
  <si>
    <t>hotel a restaurace - spižírna, sklad</t>
  </si>
  <si>
    <t>obchod - prodejní prostor</t>
  </si>
  <si>
    <t>obchod - sklad</t>
  </si>
  <si>
    <t>obchod - chlazený sklad</t>
  </si>
  <si>
    <t>ostatní - čekárny</t>
  </si>
  <si>
    <t>ostatní - schody (stmívané)</t>
  </si>
  <si>
    <t>ostatní - jeviště</t>
  </si>
  <si>
    <t>ostatní - kongres - výstavní prostor</t>
  </si>
  <si>
    <t>ostatní - galerie - výstavní prostor</t>
  </si>
  <si>
    <t>ostatní - knihovna - archív</t>
  </si>
  <si>
    <t>ostatní - sportovní hala</t>
  </si>
  <si>
    <t>ostatní - parkoviště - soukromé</t>
  </si>
  <si>
    <t>ostatní - parkoviště - veřejné</t>
  </si>
  <si>
    <t>ostatní - knihovna - čítárna</t>
  </si>
  <si>
    <t>Ve výpočtovém nástroji je implementována pouze podrobná metoda.</t>
  </si>
  <si>
    <t>A = pro kancelář zadejte způsob zadání A a např. 0,9 do pole manuální zadání</t>
  </si>
  <si>
    <t>B = nebo způsob zadání B, základní výběr - ostatní případy, ruční vypínání/zapínání, administrativa - kancelář 2-6 lidí.</t>
  </si>
  <si>
    <t>Jedná se o takové soustavy, které samy vyrovnávají postupný úbytek světelného toku (nesouvisí s denním osvětlením).</t>
  </si>
  <si>
    <t>systém</t>
  </si>
  <si>
    <t>ucinnost</t>
  </si>
  <si>
    <t>mf</t>
  </si>
  <si>
    <t>fcc</t>
  </si>
  <si>
    <t>fc</t>
  </si>
  <si>
    <t>B = podrobný výpočet</t>
  </si>
  <si>
    <t>fc final</t>
  </si>
  <si>
    <t>systém konstantní osvětlenosti</t>
  </si>
  <si>
    <t>bez systému</t>
  </si>
  <si>
    <t>se systémem</t>
  </si>
  <si>
    <t>zadejte</t>
  </si>
  <si>
    <t>B = zadejte pro každou zónu, zda je přítomen systém konstantní osvětlenosti či systém konstantního světelného toku,</t>
  </si>
  <si>
    <t>B = nebo způsob zadání B a "bez systému".</t>
  </si>
  <si>
    <t>zadejte text:</t>
  </si>
  <si>
    <t>Zadejte pro každou zónu způsob zadání (A, B nebo C):</t>
  </si>
  <si>
    <t>B = nebo zadejte aplikaci "kanceláře"</t>
  </si>
  <si>
    <t>C = nebo nastavte otevírací dobu úřadu od pondělí do neděle</t>
  </si>
  <si>
    <t>A = pro kancelářskou budovu zadejte manuálně např. 12,3 kW</t>
  </si>
  <si>
    <t>(poznámka k velikostem místností)</t>
  </si>
  <si>
    <t>C = nebo zadejte typ rezidenční místnosti a její velikost (kategorie velikostí místností jsou v poznámce výše)</t>
  </si>
  <si>
    <t>Dílo bylo zpracováno za finanční podpory Státního programu na podporu úspor energie na období 2017-2021 -- Program EFEKT 2 pro rok 2017.</t>
  </si>
  <si>
    <t>Výpočtový nástroj pro výpočet energetické náročnosti osvětlení</t>
  </si>
  <si>
    <t>dle ČSN EN 15193-1:2017</t>
  </si>
  <si>
    <t>Základem posouzení energetické náročnosti umělého osvětlení je  ČSN EN 15193-1:2017 Energetická náročnost budov – Energetické požadavky na osvětlení – Část 1: Specifikace, modul M9.
Norma ČSN EN 15193-1:2017 poskytuje metodologii pro stanovení energetických požadavků na osvětlení v budovách (projektovaných i stávajících). Norma je především určena pro stanovení měrného ukazatele LENI (Lighting Energy Numeric Indicator) v kWh/m2rok a udává metodologii pro výpočet celkové spotřeby umělého osvětlení.
Norma je zezávazněna vyhláškou č. 78/2013 pro výpočet průkazu energetické náročnosti budov (PENB) a je vhodná také pro energetické posudky a audity.</t>
  </si>
  <si>
    <t>Norma ČSN EN 15193-1:2017 nahrazuje od 1.10.2017 bez přechodného období normu ČSN EN 15193:2007.</t>
  </si>
  <si>
    <t>Norma ČSN EN 15193-1:2017 poskytuje dva způsoby výpočtu: rychlou a podrobnou. Rychlá metoda je pouze přibližná a je vhodná pouze pro přibližné určení spotřeby osvětlení. Podrobná metoda je přesnější při stanovení jednotlivých činitelů.</t>
  </si>
  <si>
    <t>Poznámka: Tento výpočtový nástroj implementuje rychlou i podrobnou metodu stanovení jednotlivých činitelů. Výjimkou je činitel přístupu denního světla FDS v rámci podrobné metody určování závislosti na denním světle FD, jehož určení je časově velmí náročné a pro praxi energetických specialistů nevhodné. Činitel přístupu denního světla FDS je převzat z české technické normalizační informace TNI 73 0327. V některých případech není nabízena rychlá metoda, neboť podrobná metoda nabízí přesnější výpočet bez dopadu na praktičnost používání.</t>
  </si>
  <si>
    <t>Vyplňujte jednotlivé taby/karty:</t>
  </si>
  <si>
    <t>uvod</t>
  </si>
  <si>
    <t>zony</t>
  </si>
  <si>
    <t>doba</t>
  </si>
  <si>
    <t>prikon</t>
  </si>
  <si>
    <t>nouzove</t>
  </si>
  <si>
    <t>vysledky</t>
  </si>
  <si>
    <t>data</t>
  </si>
  <si>
    <t>Definování zón v objektu</t>
  </si>
  <si>
    <t>Příkony svítidel (včetně předřadníků)</t>
  </si>
  <si>
    <t>nouzové osvětlení</t>
  </si>
  <si>
    <t>řídicí systémy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</si>
  <si>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</si>
  <si>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</si>
  <si>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</si>
  <si>
    <t>Tento úvodní tab (pouze informační)</t>
  </si>
  <si>
    <r>
      <t>Činitel závislosti na obsazení F</t>
    </r>
    <r>
      <rPr>
        <vertAlign val="subscript"/>
        <sz val="15"/>
        <rFont val="Arial"/>
        <family val="2"/>
        <charset val="238"/>
      </rPr>
      <t>O</t>
    </r>
  </si>
  <si>
    <t>A = manuálně</t>
  </si>
  <si>
    <t>B = podrobná metoda</t>
  </si>
  <si>
    <t>B = rychlá metoda</t>
  </si>
  <si>
    <t>C = podrobná + TNI</t>
  </si>
  <si>
    <t>název zóny</t>
  </si>
  <si>
    <t>plocha zóny</t>
  </si>
  <si>
    <t>A = manuálně v kW</t>
  </si>
  <si>
    <t>B = typy svítidel</t>
  </si>
  <si>
    <t>C = dle využití v týdnu</t>
  </si>
  <si>
    <t>Zdrojová data</t>
  </si>
  <si>
    <t>(kWh/r)</t>
  </si>
  <si>
    <t>(MWh/r)</t>
  </si>
  <si>
    <t>(GJ/r)</t>
  </si>
  <si>
    <t>fd</t>
  </si>
  <si>
    <t>NO</t>
  </si>
  <si>
    <t>NO+říz.</t>
  </si>
  <si>
    <t>Tabulky výstupu</t>
  </si>
  <si>
    <r>
      <t>F</t>
    </r>
    <r>
      <rPr>
        <vertAlign val="subscript"/>
        <sz val="10"/>
        <rFont val="Arial"/>
        <family val="2"/>
        <charset val="238"/>
      </rPr>
      <t>O</t>
    </r>
  </si>
  <si>
    <r>
      <t>F</t>
    </r>
    <r>
      <rPr>
        <vertAlign val="subscript"/>
        <sz val="10"/>
        <rFont val="Arial"/>
        <family val="2"/>
        <charset val="238"/>
      </rPr>
      <t>D</t>
    </r>
  </si>
  <si>
    <r>
      <t>F</t>
    </r>
    <r>
      <rPr>
        <vertAlign val="subscript"/>
        <sz val="10"/>
        <rFont val="Arial"/>
        <family val="2"/>
        <charset val="238"/>
      </rPr>
      <t>C</t>
    </r>
  </si>
  <si>
    <r>
      <t>P</t>
    </r>
    <r>
      <rPr>
        <vertAlign val="subscript"/>
        <sz val="10"/>
        <rFont val="Arial"/>
        <family val="2"/>
        <charset val="238"/>
      </rPr>
      <t>N</t>
    </r>
  </si>
  <si>
    <r>
      <t>P</t>
    </r>
    <r>
      <rPr>
        <vertAlign val="subscript"/>
        <sz val="10"/>
        <rFont val="Arial"/>
        <family val="2"/>
        <charset val="238"/>
      </rPr>
      <t>em</t>
    </r>
  </si>
  <si>
    <t>(W)</t>
  </si>
  <si>
    <r>
      <t>P</t>
    </r>
    <r>
      <rPr>
        <vertAlign val="subscript"/>
        <sz val="10"/>
        <rFont val="Arial"/>
        <family val="2"/>
        <charset val="238"/>
      </rPr>
      <t>pc</t>
    </r>
  </si>
  <si>
    <r>
      <t>t</t>
    </r>
    <r>
      <rPr>
        <vertAlign val="subscript"/>
        <sz val="10"/>
        <rFont val="Arial"/>
        <family val="2"/>
        <charset val="238"/>
      </rPr>
      <t>D</t>
    </r>
  </si>
  <si>
    <r>
      <t>t</t>
    </r>
    <r>
      <rPr>
        <vertAlign val="subscript"/>
        <sz val="10"/>
        <rFont val="Arial"/>
        <family val="2"/>
        <charset val="238"/>
      </rPr>
      <t>N</t>
    </r>
  </si>
  <si>
    <r>
      <t>t</t>
    </r>
    <r>
      <rPr>
        <vertAlign val="subscript"/>
        <sz val="10"/>
        <rFont val="Arial"/>
        <family val="2"/>
        <charset val="238"/>
      </rPr>
      <t>e</t>
    </r>
  </si>
  <si>
    <r>
      <t>t</t>
    </r>
    <r>
      <rPr>
        <vertAlign val="subscript"/>
        <sz val="10"/>
        <rFont val="Arial"/>
        <family val="2"/>
        <charset val="238"/>
      </rPr>
      <t>y</t>
    </r>
  </si>
  <si>
    <t>tabulky</t>
  </si>
  <si>
    <t>Oficiální výstupové tabulky dle normy</t>
  </si>
  <si>
    <t>Zóna</t>
  </si>
  <si>
    <t>Množství</t>
  </si>
  <si>
    <t>Popis svítidla a popis řízení</t>
  </si>
  <si>
    <t>V normě jsou uvedeny výstupní tabulky a jejich formát (strana 21 až 23).</t>
  </si>
  <si>
    <t>Dle příkladů v druhé části normy jsou tabulky sloučeny do tří základních výstupních tabulek a uvedeny níže.</t>
  </si>
  <si>
    <t>Tabulka 3 je vyplněna z výpočtů automaticky a lze ji pouze zkopírovat.</t>
  </si>
  <si>
    <t>Tabulku 1 a 2 (umístěna vpravo od sloupce O) je nutné manuálně doplnit.</t>
  </si>
  <si>
    <t>Tab. 1</t>
  </si>
  <si>
    <t>Tab. 3</t>
  </si>
  <si>
    <t>Unikátní ID</t>
  </si>
  <si>
    <t>svítidla</t>
  </si>
  <si>
    <t>a popis provozu</t>
  </si>
  <si>
    <t>Kód provozu</t>
  </si>
  <si>
    <t>osv. soustavy</t>
  </si>
  <si>
    <t>(s příkladem)</t>
  </si>
  <si>
    <t>Tab. 2</t>
  </si>
  <si>
    <t>Příkon svítidla</t>
  </si>
  <si>
    <t>P (W)</t>
  </si>
  <si>
    <t>Pohotovostvní</t>
  </si>
  <si>
    <r>
      <t>příkon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(W)</t>
    </r>
  </si>
  <si>
    <t>Nabíjecí příkon</t>
  </si>
  <si>
    <r>
      <t>baterie P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(W)</t>
    </r>
  </si>
  <si>
    <t>Příklad je uveden kurzívou v tabulce 1 a 2.</t>
  </si>
  <si>
    <t>Kód provozu osvětlovací soustavy rozlišuje mezi možnostmi provozu a požadavky svítidel. Stejně řízená a provozovaná soustava má stejný kód.</t>
  </si>
  <si>
    <t>Příklady LENI</t>
  </si>
  <si>
    <t>Tabulka M.1 v ČSN EN 15193-2:2017 udává několik příkladů hodnot LENI pro osvětlovací soustavy.</t>
  </si>
  <si>
    <t>Níže je uvedena téměř kompletní tabulka M.1 a můžete váš výsledek porovnat.</t>
  </si>
  <si>
    <t>priklady</t>
  </si>
  <si>
    <t>Měrný příkon</t>
  </si>
  <si>
    <t>Roční provoz</t>
  </si>
  <si>
    <t>Typ</t>
  </si>
  <si>
    <t>Řízení osvětlení</t>
  </si>
  <si>
    <t>osvětlení</t>
  </si>
  <si>
    <t>prostoru</t>
  </si>
  <si>
    <t>Průchozí oblasti</t>
  </si>
  <si>
    <t>Standardní, přímé</t>
  </si>
  <si>
    <t>Automatické</t>
  </si>
  <si>
    <t>Existující, přímé</t>
  </si>
  <si>
    <r>
      <t>W/m</t>
    </r>
    <r>
      <rPr>
        <vertAlign val="superscript"/>
        <sz val="10"/>
        <rFont val="Arial"/>
        <family val="2"/>
        <charset val="238"/>
      </rPr>
      <t>2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</si>
  <si>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</t>
    </r>
  </si>
  <si>
    <t>Manuální</t>
  </si>
  <si>
    <t>a</t>
  </si>
  <si>
    <t>b</t>
  </si>
  <si>
    <t>c</t>
  </si>
  <si>
    <t>d</t>
  </si>
  <si>
    <t>e</t>
  </si>
  <si>
    <t>Účinné, přímé</t>
  </si>
  <si>
    <t>Účinné, přímo-nepřímé</t>
  </si>
  <si>
    <t>Standardní, přímo-nepřímé</t>
  </si>
  <si>
    <t>Existující, přímo-nepřímé</t>
  </si>
  <si>
    <t>Osobní kancelář
(jedna osoba)</t>
  </si>
  <si>
    <t>Konferenční místnost</t>
  </si>
  <si>
    <t>Open space kancelář</t>
  </si>
  <si>
    <t>Kuchyně mimo rezidenční budovy</t>
  </si>
  <si>
    <t>Výrobní hala
se světlíky</t>
  </si>
  <si>
    <t>Výrobní hala
bez světlíků</t>
  </si>
  <si>
    <t>T16, přímé</t>
  </si>
  <si>
    <t>HMI, přímé</t>
  </si>
  <si>
    <t>SON, přímé</t>
  </si>
  <si>
    <t>X</t>
  </si>
  <si>
    <t>Y</t>
  </si>
  <si>
    <t>nad tD</t>
  </si>
  <si>
    <t>pod tN</t>
  </si>
  <si>
    <t>zona</t>
  </si>
  <si>
    <t>Příklady hodnot LENI (z normy)</t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</si>
  <si>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</si>
  <si>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</si>
  <si>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</si>
  <si>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</si>
  <si>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</si>
  <si>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</si>
  <si>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</si>
  <si>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</si>
  <si>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</si>
  <si>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·rok)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</si>
  <si>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(-)</t>
    </r>
  </si>
  <si>
    <r>
      <t>účinnost řízení F</t>
    </r>
    <r>
      <rPr>
        <vertAlign val="subscript"/>
        <sz val="10"/>
        <rFont val="Arial"/>
        <family val="2"/>
        <charset val="238"/>
      </rPr>
      <t>CC</t>
    </r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</si>
  <si>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(-)</t>
    </r>
  </si>
  <si>
    <r>
      <t>D / D</t>
    </r>
    <r>
      <rPr>
        <vertAlign val="subscript"/>
        <sz val="10"/>
        <rFont val="Arial"/>
        <family val="2"/>
        <charset val="238"/>
      </rPr>
      <t>SNA</t>
    </r>
    <r>
      <rPr>
        <sz val="10"/>
        <rFont val="Arial"/>
        <family val="2"/>
      </rPr>
      <t xml:space="preserve"> (%)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</si>
  <si>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(-)</t>
    </r>
  </si>
  <si>
    <r>
      <t>Činitel nepřítomnosti (F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)</t>
    </r>
  </si>
  <si>
    <r>
      <t>Detekce přítomnosti (F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</t>
    </r>
  </si>
  <si>
    <r>
      <t>w</t>
    </r>
    <r>
      <rPr>
        <vertAlign val="subscript"/>
        <sz val="10"/>
        <rFont val="Arial"/>
        <family val="2"/>
        <charset val="238"/>
      </rPr>
      <t>pe</t>
    </r>
  </si>
  <si>
    <r>
      <t>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(W)</t>
    </r>
  </si>
  <si>
    <r>
      <t>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(h)</t>
    </r>
  </si>
  <si>
    <r>
      <t>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(W)</t>
    </r>
  </si>
  <si>
    <r>
      <t>Zadejte název zón a jejich užitečnou plochu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.</t>
    </r>
  </si>
  <si>
    <r>
      <t>A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</si>
  <si>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+ t</t>
    </r>
    <r>
      <rPr>
        <vertAlign val="subscript"/>
        <sz val="10"/>
        <rFont val="Arial"/>
        <family val="2"/>
        <charset val="238"/>
      </rPr>
      <t>N</t>
    </r>
  </si>
  <si>
    <r>
      <t>Definuje se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doba provozu s denním světlem a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</rPr>
      <t xml:space="preserve"> doba provozu bez denního světla (v hodinách).</t>
    </r>
  </si>
  <si>
    <r>
      <t>A = pro kancelářskou budovu zadejte manuálně např. 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= 2250 h,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 xml:space="preserve"> = 250 h</t>
    </r>
  </si>
  <si>
    <t>Krátký návod: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</si>
  <si>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určen způsobem ovládání a detekcí přítomnosti (činitel systému ovládání 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), velikostí místnosti a především činitelem nepřítomnosti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.</t>
    </r>
  </si>
  <si>
    <r>
      <t>Činitel 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 xml:space="preserve"> se určuje podle druhu a využití místnosti, které jsou dané normou.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</si>
  <si>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</si>
  <si>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nebo nechte prázdné</t>
    </r>
  </si>
  <si>
    <r>
      <t>B = zadejte pro každou zónu všechny tři výběry, které povedou ke stanovení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dle normy (podrobná metoda)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</si>
  <si>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se spočte z činitele přístupu denního světla F</t>
    </r>
    <r>
      <rPr>
        <vertAlign val="subscript"/>
        <sz val="10"/>
        <rFont val="Arial"/>
        <family val="2"/>
        <charset val="238"/>
      </rPr>
      <t>DS</t>
    </r>
    <r>
      <rPr>
        <sz val="10"/>
        <rFont val="Arial"/>
        <family val="2"/>
      </rPr>
      <t xml:space="preserve"> a činitele ovládání umělého osvětlení F</t>
    </r>
    <r>
      <rPr>
        <vertAlign val="subscript"/>
        <sz val="10"/>
        <rFont val="Arial"/>
        <family val="2"/>
        <charset val="238"/>
      </rPr>
      <t>DC</t>
    </r>
    <r>
      <rPr>
        <sz val="10"/>
        <rFont val="Arial"/>
        <family val="2"/>
      </rPr>
      <t>.</t>
    </r>
  </si>
  <si>
    <r>
      <t>A = manuální zadání činitele závislosti na denním světle F</t>
    </r>
    <r>
      <rPr>
        <vertAlign val="subscript"/>
        <sz val="10"/>
        <rFont val="Arial"/>
        <family val="2"/>
        <charset val="238"/>
      </rPr>
      <t>D</t>
    </r>
  </si>
  <si>
    <t>Způsoby zadání:</t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</si>
  <si>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(A, B nebo C) a poté pro každou zónu zadání A, B nebo C:</t>
    </r>
  </si>
  <si>
    <r>
      <t>Činitel závislosti na denním světle F</t>
    </r>
    <r>
      <rPr>
        <vertAlign val="subscript"/>
        <sz val="15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</si>
  <si>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5"/>
        <rFont val="Arial"/>
        <family val="2"/>
        <charset val="238"/>
      </rPr>
      <t>C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</si>
  <si>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</si>
  <si>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nebo nechte prázdné</t>
    </r>
  </si>
  <si>
    <r>
      <t>pokud přítomen je, pak zadejte udržovací činitel (MF) a hodnotu účinnosti řízení F</t>
    </r>
    <r>
      <rPr>
        <vertAlign val="subscript"/>
        <sz val="10"/>
        <rFont val="Arial"/>
        <family val="2"/>
        <charset val="238"/>
      </rPr>
      <t>CC</t>
    </r>
    <r>
      <rPr>
        <sz val="10"/>
        <rFont val="Arial"/>
        <family val="2"/>
      </rPr>
      <t xml:space="preserve"> (případně zadejte "neznámá").</t>
    </r>
  </si>
  <si>
    <r>
      <t xml:space="preserve">A = manuální zadání celkového instalovaného příkonu, zadejte v </t>
    </r>
    <r>
      <rPr>
        <b/>
        <sz val="10"/>
        <rFont val="Arial"/>
        <family val="2"/>
        <charset val="238"/>
      </rPr>
      <t>kW</t>
    </r>
    <r>
      <rPr>
        <sz val="10"/>
        <rFont val="Arial"/>
        <family val="2"/>
      </rPr>
      <t xml:space="preserve"> nebo nechte prázdné</t>
    </r>
  </si>
  <si>
    <t>svetlik?</t>
  </si>
  <si>
    <t>49f1</t>
  </si>
  <si>
    <t>50f1</t>
  </si>
  <si>
    <t>49f30</t>
  </si>
  <si>
    <t>50f30</t>
  </si>
  <si>
    <t>49f45</t>
  </si>
  <si>
    <t>50f45</t>
  </si>
  <si>
    <t>49f60</t>
  </si>
  <si>
    <t>50f60</t>
  </si>
  <si>
    <t>49f90</t>
  </si>
  <si>
    <t>50f90</t>
  </si>
  <si>
    <t>Příprava:
SEVEn Energy s.r.o.
Americká 579/17
120 00 Praha 2
seven@svn.cz
Kontakt: Michal Staša, michal.stasa@svn.cz</t>
  </si>
  <si>
    <t>nevyplňujte/nepřepisujte šedivá pole</t>
  </si>
  <si>
    <t>přečtěte si instrukce</t>
  </si>
  <si>
    <t>vždy vyberte v rolovací nabídce korektně způsob zadání (obvykle A, B nebo C)</t>
  </si>
  <si>
    <t>zkontrolujte v každé tabulce pole "stav" a případně upravte</t>
  </si>
  <si>
    <t>Celkem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</si>
  <si>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</si>
  <si>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Celková plocha:</t>
  </si>
  <si>
    <t>Měrný</t>
  </si>
  <si>
    <t>příkon</t>
  </si>
  <si>
    <t>P/A</t>
  </si>
  <si>
    <r>
      <t>(W/m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</si>
  <si>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t>Poznámka:</t>
  </si>
  <si>
    <t>Uvedené hodnoty LENI v tabulce M.1 nelze spočíst dle vzorce uvedeného v normě. Výpočet dle uvedeného vzorce je ve sloupci M.</t>
  </si>
  <si>
    <t>(hodnota z normy)</t>
  </si>
  <si>
    <t>(vypočítaná hodnota)</t>
  </si>
  <si>
    <r>
      <t>P</t>
    </r>
    <r>
      <rPr>
        <vertAlign val="subscript"/>
        <sz val="10"/>
        <rFont val="Arial"/>
        <family val="2"/>
        <charset val="238"/>
      </rPr>
      <t>j</t>
    </r>
  </si>
  <si>
    <r>
      <t>LENI = {F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  <charset val="238"/>
      </rPr>
      <t xml:space="preserve"> (P</t>
    </r>
    <r>
      <rPr>
        <vertAlign val="subscript"/>
        <sz val="10"/>
        <rFont val="Arial"/>
        <family val="2"/>
        <charset val="238"/>
      </rPr>
      <t>j</t>
    </r>
    <r>
      <rPr>
        <sz val="10"/>
        <rFont val="Arial"/>
        <family val="2"/>
        <charset val="238"/>
      </rPr>
      <t xml:space="preserve"> / 1000)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+ 1 + 1,5 [kWh/m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rok]</t>
    </r>
  </si>
  <si>
    <t>Kanceláře 1 osoba</t>
  </si>
  <si>
    <t>Zasedací místnost</t>
  </si>
  <si>
    <t>WC</t>
  </si>
  <si>
    <t>Kanceláře 2 osoby</t>
  </si>
  <si>
    <t>Recepce</t>
  </si>
  <si>
    <t>Kuchyňka</t>
  </si>
  <si>
    <r>
      <t xml:space="preserve">LENI = W / </t>
    </r>
    <r>
      <rPr>
        <b/>
        <sz val="10"/>
        <rFont val="Arial"/>
        <family val="2"/>
        <charset val="238"/>
      </rPr>
      <t>A</t>
    </r>
  </si>
  <si>
    <t>Zóny např. výrobní hala, chodby, kanceláře, kuchyň, toalety, apod.</t>
  </si>
  <si>
    <t>Tip:</t>
  </si>
  <si>
    <t>Lze zadat pouze jednu zónu pro jednoduchý výpočet pro celou budovu.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</si>
  <si>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) +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</si>
  <si>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Nejpřesněji zjistíte roční dobu provozu po konzultaci s místními uživateli. Lze pak manuálně zadat korigované hodnoty, které nabízí způsoby zadání B a C.</t>
  </si>
  <si>
    <r>
      <t>W = {(</t>
    </r>
    <r>
      <rPr>
        <b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</si>
  <si>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B = nebo zadejte počet a typ svítidla v dané zóně, např. 65 ks svítidel 2x36 W lineární zářivka s elektronickým předřadníkem EEI C</t>
  </si>
  <si>
    <t>Nejčastější typy zářivek jsou s průměrem 26mm (T8): délka 60cm: 18 W, délka 120cm: 36 W, délka 150cm: 58 W. Tyto zářivky jsou obvykle s neznámým či EEI C/D předřadníkem (zvláště ve starších provozech).</t>
  </si>
  <si>
    <t>Pokud je v zóně více typů svítidel, můžete v rámci způsobu zadání B zjistit jednotlivé příkony a poté pro zónu zadat pomocí A celkový příkon.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</si>
  <si>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</si>
  <si>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Spotřeba nouzového osvětlení se spočte z příkonu 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a času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potřebného k nabití baterií nebo zadáním výchozí hodnoty 1,0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</si>
  <si>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r>
      <t>Spotřeba řídicího zařízení se spočte z pohotovostního příkonu zařízení 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nebo zadáním výchozí hodnoty 1,5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</si>
  <si>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t>Nouzové osvětlení je obvykle přítomno. Jedná se buď o centrální systém nebo jednotlivá svítidla s baterií.</t>
  </si>
  <si>
    <t>Řídicí systémy osvětlení se vyskytují méně často, ve starších provozech téměř vůbec.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</si>
  <si>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)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</si>
  <si>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v intervalu 0 až 1, kdy 0 je nulová obsazenost, osvětlení je vypnuto; a 1 je stálá obsazenost, osvětlení je zapnuto.</t>
    </r>
  </si>
  <si>
    <r>
      <t>Pokud nenaleznete vhodný prostor v nabídce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>, zkuste najít prostor s podobným využitím.</t>
    </r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</si>
  <si>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</si>
  <si>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je v intervalu 0 až 1, kde 0 je maximální využití denního světla (minimální využití umělého osvětlení) a 1 je nulové využití denního světla (maximální využití umělého osvětlení).</t>
    </r>
  </si>
  <si>
    <t>Pokud je využití denního osvětlení nulové či mizivé, zadejte manuálně 1.</t>
  </si>
  <si>
    <r>
      <t xml:space="preserve">W = {(P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</si>
  <si>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zohledňuje ve výpočtu energetické náročnosti soustavy, které mají funkci konstantního světelného toku.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</si>
  <si>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je v intervalu 0 až 1, kde 1 znamená žádné snížení příkonu kvůli systému konstantního světelného toku (není přítomen) a hodnoty menší než 1 znamenají snížení celkového příkonu.</t>
    </r>
  </si>
  <si>
    <t>Systém konstantního světelného toku není příliš častý a lze se s ním setkat zejména u novějších LED soustav či v pokročilých osvětlovacích soustavách.</t>
  </si>
  <si>
    <r>
      <rPr>
        <b/>
        <sz val="10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</si>
  <si>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rPr>
        <b/>
        <sz val="10"/>
        <rFont val="Arial"/>
        <family val="2"/>
        <charset val="238"/>
      </rPr>
      <t>LENI</t>
    </r>
    <r>
      <rPr>
        <sz val="10"/>
        <rFont val="Arial"/>
        <family val="2"/>
      </rPr>
      <t xml:space="preserve"> = W / </t>
    </r>
    <r>
      <rPr>
        <sz val="10"/>
        <rFont val="Arial"/>
        <family val="2"/>
        <charset val="238"/>
      </rPr>
      <t>A</t>
    </r>
  </si>
  <si>
    <t>V tabulce jsou výsledky celkové (W) a měrné (LENI) spotřeby pro jednotlivé zóny i výsledky dohromady na řádku 70.</t>
  </si>
  <si>
    <t xml:space="preserve">Instrukce: </t>
  </si>
  <si>
    <t>Sloupec stav (sloupec D) ukazuje stav u jednotlivých zón. Pakliže je v zadání chyba, je ve stavu ukázáno, kde je třeba chybu opravit.</t>
  </si>
  <si>
    <t>Příklady hodnot měrných spotřeb uvádí list "priklady".</t>
  </si>
  <si>
    <t>Celkovou spotřebu W uvádí sloupce Q (kWh), R (MWh) a S (GJ).</t>
  </si>
  <si>
    <r>
      <t>Měrnou spotřebu LENI uvádí sloupec X 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rok).</t>
    </r>
  </si>
  <si>
    <t>LENI = W / A</t>
  </si>
  <si>
    <t>verze 1.1</t>
  </si>
  <si>
    <t>kompaktní zářivka 5 W (CFLi)</t>
  </si>
  <si>
    <t>kompaktní zářivka 10 W (CFLi)</t>
  </si>
  <si>
    <t>kompaktní zářivka 15 W (CFLi)</t>
  </si>
  <si>
    <t>kompaktní zářivka 20 W (CFLi)</t>
  </si>
  <si>
    <t>halogenová žárovka 10 W</t>
  </si>
  <si>
    <t>halogenová žárovka 20 W</t>
  </si>
  <si>
    <t>halogenová žárovka 35 W</t>
  </si>
  <si>
    <t>halogenová žárovka 50 W</t>
  </si>
  <si>
    <t>halogenová žárovka 75 W</t>
  </si>
  <si>
    <t>halogenová žárovka 100 W</t>
  </si>
  <si>
    <t>LED 3 W</t>
  </si>
  <si>
    <t>LED 5 W</t>
  </si>
  <si>
    <t>LED 7 W</t>
  </si>
  <si>
    <t>LED 10 W</t>
  </si>
  <si>
    <t>LED 15 W</t>
  </si>
  <si>
    <t>LED 20 W</t>
  </si>
  <si>
    <t>LED 30 W</t>
  </si>
  <si>
    <t>LED 40 W</t>
  </si>
  <si>
    <t>LED 50 W</t>
  </si>
  <si>
    <t>LED 60 W</t>
  </si>
  <si>
    <t>LED 70 W</t>
  </si>
  <si>
    <t>LED 80 W</t>
  </si>
  <si>
    <t>LED 90 W</t>
  </si>
  <si>
    <t>LED 100 W</t>
  </si>
  <si>
    <t>B = dle aplikace dle směrných hodnot (rychlá metoda a výchozí hodnoty pro podrobnou metodu, nejméně přesné)</t>
  </si>
  <si>
    <t>Od řádku 50 je uveden příklad bytu, který v normě není uveden.</t>
  </si>
  <si>
    <t>Byt</t>
  </si>
  <si>
    <t>příkon dle normy</t>
  </si>
  <si>
    <t>různé</t>
  </si>
  <si>
    <t>-</t>
  </si>
  <si>
    <t>úsporný s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</si>
</sst>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family val="2"/>
    </font>
    <font>
      <b/>
      <sz val="10"/>
      <name val="Arial"/>
      <family val="2"/>
    </font>
    <font>
      <sz val="15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5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bscript"/>
      <sz val="15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/>
    <xf numFmtId="2" fontId="0" fillId="2" borderId="1" xfId="0" applyNumberFormat="1" applyFont="1" applyFill="1" applyBorder="1"/>
    <xf numFmtId="2" fontId="0" fillId="2" borderId="1" xfId="0" applyNumberFormat="1" applyFill="1" applyBorder="1"/>
    <xf numFmtId="0" fontId="0" fillId="2" borderId="1" xfId="0" applyFont="1" applyFill="1" applyBorder="1"/>
    <xf numFmtId="0" fontId="5" fillId="0" borderId="0" xfId="0" applyFont="1"/>
    <xf numFmtId="0" fontId="0" fillId="2" borderId="1" xfId="0" applyFont="1" applyFill="1" applyBorder="1" applyAlignment="1">
      <alignment horizontal="right"/>
    </xf>
    <xf numFmtId="0" fontId="0" fillId="0" borderId="0" xfId="0" applyFont="1" applyFill="1"/>
    <xf numFmtId="0" fontId="0" fillId="2" borderId="1" xfId="0" applyFont="1" applyFill="1" applyBorder="1" applyAlignment="1">
      <alignment horizontal="center"/>
    </xf>
    <xf numFmtId="0" fontId="7" fillId="0" borderId="0" xfId="0" applyFont="1"/>
    <xf numFmtId="0" fontId="0" fillId="3" borderId="0" xfId="0" applyFill="1"/>
    <xf numFmtId="0" fontId="0" fillId="5" borderId="1" xfId="0" applyFill="1" applyBorder="1"/>
    <xf numFmtId="0" fontId="0" fillId="4" borderId="1" xfId="0" applyFill="1" applyBorder="1"/>
    <xf numFmtId="0" fontId="0" fillId="4" borderId="1" xfId="0" applyFont="1" applyFill="1" applyBorder="1"/>
    <xf numFmtId="0" fontId="0" fillId="7" borderId="0" xfId="0" applyFill="1"/>
    <xf numFmtId="0" fontId="0" fillId="8" borderId="1" xfId="0" applyFill="1" applyBorder="1"/>
    <xf numFmtId="0" fontId="0" fillId="6" borderId="0" xfId="0" applyFill="1"/>
    <xf numFmtId="0" fontId="0" fillId="6" borderId="0" xfId="0" applyFont="1" applyFill="1"/>
    <xf numFmtId="0" fontId="0" fillId="3" borderId="0" xfId="0" applyFont="1" applyFill="1"/>
    <xf numFmtId="0" fontId="0" fillId="7" borderId="0" xfId="0" applyFont="1" applyFill="1"/>
    <xf numFmtId="2" fontId="0" fillId="2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0" fillId="0" borderId="0" xfId="0" applyFill="1"/>
    <xf numFmtId="0" fontId="7" fillId="6" borderId="0" xfId="0" applyFont="1" applyFill="1"/>
    <xf numFmtId="0" fontId="0" fillId="7" borderId="1" xfId="0" applyFill="1" applyBorder="1" applyAlignment="1">
      <alignment horizontal="center" vertical="center"/>
    </xf>
    <xf numFmtId="0" fontId="3" fillId="8" borderId="1" xfId="0" applyFont="1" applyFill="1" applyBorder="1"/>
    <xf numFmtId="0" fontId="0" fillId="8" borderId="1" xfId="0" applyFill="1" applyBorder="1" applyAlignment="1"/>
    <xf numFmtId="0" fontId="3" fillId="0" borderId="0" xfId="0" applyFont="1" applyFill="1"/>
    <xf numFmtId="0" fontId="0" fillId="10" borderId="0" xfId="0" applyFont="1" applyFill="1"/>
    <xf numFmtId="0" fontId="7" fillId="11" borderId="0" xfId="0" applyFont="1" applyFill="1"/>
    <xf numFmtId="0" fontId="6" fillId="6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2" fontId="0" fillId="5" borderId="1" xfId="0" applyNumberFormat="1" applyFill="1" applyBorder="1"/>
    <xf numFmtId="0" fontId="0" fillId="9" borderId="6" xfId="0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0" fontId="0" fillId="13" borderId="1" xfId="0" applyFill="1" applyBorder="1"/>
    <xf numFmtId="0" fontId="6" fillId="9" borderId="4" xfId="0" applyFont="1" applyFill="1" applyBorder="1" applyAlignment="1">
      <alignment horizontal="center" vertical="center"/>
    </xf>
    <xf numFmtId="0" fontId="0" fillId="9" borderId="5" xfId="0" applyFill="1" applyBorder="1"/>
    <xf numFmtId="0" fontId="0" fillId="13" borderId="1" xfId="0" applyFon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4" fillId="1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/>
    </xf>
    <xf numFmtId="0" fontId="4" fillId="12" borderId="6" xfId="0" applyFont="1" applyFill="1" applyBorder="1" applyAlignment="1">
      <alignment horizontal="center"/>
    </xf>
    <xf numFmtId="0" fontId="0" fillId="12" borderId="0" xfId="0" applyFill="1"/>
    <xf numFmtId="0" fontId="12" fillId="0" borderId="0" xfId="0" applyFont="1"/>
    <xf numFmtId="14" fontId="0" fillId="0" borderId="0" xfId="0" applyNumberFormat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vertical="top" wrapText="1"/>
    </xf>
    <xf numFmtId="0" fontId="6" fillId="0" borderId="0" xfId="0" applyFont="1" applyFill="1"/>
    <xf numFmtId="0" fontId="0" fillId="14" borderId="0" xfId="0" applyFill="1"/>
    <xf numFmtId="0" fontId="0" fillId="12" borderId="0" xfId="0" applyFont="1" applyFill="1"/>
    <xf numFmtId="0" fontId="3" fillId="12" borderId="0" xfId="0" applyFont="1" applyFill="1"/>
    <xf numFmtId="0" fontId="0" fillId="8" borderId="1" xfId="0" applyFont="1" applyFill="1" applyBorder="1"/>
    <xf numFmtId="0" fontId="7" fillId="15" borderId="0" xfId="0" applyFont="1" applyFill="1"/>
    <xf numFmtId="0" fontId="0" fillId="16" borderId="1" xfId="0" applyFill="1" applyBorder="1"/>
    <xf numFmtId="0" fontId="4" fillId="17" borderId="1" xfId="0" applyFont="1" applyFill="1" applyBorder="1"/>
    <xf numFmtId="0" fontId="0" fillId="17" borderId="1" xfId="0" applyFill="1" applyBorder="1"/>
    <xf numFmtId="0" fontId="7" fillId="18" borderId="1" xfId="0" applyFont="1" applyFill="1" applyBorder="1"/>
    <xf numFmtId="0" fontId="4" fillId="18" borderId="1" xfId="0" applyFont="1" applyFill="1" applyBorder="1"/>
    <xf numFmtId="0" fontId="0" fillId="18" borderId="1" xfId="0" applyFill="1" applyBorder="1"/>
    <xf numFmtId="0" fontId="0" fillId="16" borderId="0" xfId="0" applyFill="1"/>
    <xf numFmtId="0" fontId="0" fillId="16" borderId="0" xfId="0" applyFont="1" applyFill="1"/>
    <xf numFmtId="0" fontId="7" fillId="16" borderId="0" xfId="0" applyFont="1" applyFill="1"/>
    <xf numFmtId="0" fontId="0" fillId="14" borderId="0" xfId="0" applyFont="1" applyFill="1"/>
    <xf numFmtId="0" fontId="7" fillId="14" borderId="0" xfId="0" applyFont="1" applyFill="1"/>
    <xf numFmtId="0" fontId="6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left"/>
    </xf>
    <xf numFmtId="0" fontId="0" fillId="18" borderId="1" xfId="0" applyFont="1" applyFill="1" applyBorder="1"/>
    <xf numFmtId="0" fontId="3" fillId="16" borderId="0" xfId="0" applyFont="1" applyFill="1"/>
    <xf numFmtId="0" fontId="0" fillId="16" borderId="1" xfId="0" applyFill="1" applyBorder="1" applyAlignment="1">
      <alignment horizontal="center" vertical="center"/>
    </xf>
    <xf numFmtId="2" fontId="1" fillId="0" borderId="0" xfId="0" applyNumberFormat="1" applyFont="1"/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6" fillId="9" borderId="5" xfId="0" applyFont="1" applyFill="1" applyBorder="1" applyAlignment="1">
      <alignment horizontal="center" vertical="center"/>
    </xf>
    <xf numFmtId="0" fontId="0" fillId="9" borderId="4" xfId="0" applyFill="1" applyBorder="1"/>
    <xf numFmtId="0" fontId="6" fillId="9" borderId="4" xfId="0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right"/>
    </xf>
    <xf numFmtId="2" fontId="0" fillId="2" borderId="6" xfId="0" applyNumberFormat="1" applyFill="1" applyBorder="1" applyAlignment="1">
      <alignment horizontal="right"/>
    </xf>
    <xf numFmtId="2" fontId="6" fillId="0" borderId="0" xfId="0" applyNumberFormat="1" applyFont="1"/>
    <xf numFmtId="1" fontId="0" fillId="2" borderId="6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0" fontId="7" fillId="0" borderId="0" xfId="0" applyFont="1" applyFill="1"/>
    <xf numFmtId="0" fontId="6" fillId="0" borderId="0" xfId="0" applyFont="1"/>
    <xf numFmtId="2" fontId="0" fillId="2" borderId="6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2" fontId="0" fillId="2" borderId="6" xfId="0" applyNumberFormat="1" applyFill="1" applyBorder="1" applyAlignment="1">
      <alignment horizontal="left" wrapText="1"/>
    </xf>
    <xf numFmtId="2" fontId="4" fillId="2" borderId="6" xfId="0" applyNumberFormat="1" applyFont="1" applyFill="1" applyBorder="1" applyAlignment="1">
      <alignment horizontal="left"/>
    </xf>
    <xf numFmtId="1" fontId="4" fillId="2" borderId="6" xfId="0" applyNumberFormat="1" applyFont="1" applyFill="1" applyBorder="1" applyAlignment="1">
      <alignment horizontal="left"/>
    </xf>
    <xf numFmtId="2" fontId="4" fillId="2" borderId="6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/>
    <xf numFmtId="49" fontId="4" fillId="2" borderId="6" xfId="0" applyNumberFormat="1" applyFont="1" applyFill="1" applyBorder="1" applyAlignment="1">
      <alignment horizontal="left"/>
    </xf>
    <xf numFmtId="49" fontId="0" fillId="2" borderId="6" xfId="0" applyNumberForma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2" fontId="0" fillId="2" borderId="6" xfId="0" applyNumberFormat="1" applyFill="1" applyBorder="1" applyAlignment="1">
      <alignment horizontal="center"/>
    </xf>
    <xf numFmtId="1" fontId="0" fillId="0" borderId="0" xfId="0" applyNumberFormat="1"/>
    <xf numFmtId="2" fontId="7" fillId="2" borderId="1" xfId="0" applyNumberFormat="1" applyFont="1" applyFill="1" applyBorder="1" applyAlignment="1">
      <alignment horizontal="right"/>
    </xf>
    <xf numFmtId="2" fontId="0" fillId="0" borderId="0" xfId="0" applyNumberFormat="1"/>
    <xf numFmtId="2" fontId="0" fillId="2" borderId="1" xfId="0" applyNumberFormat="1" applyFill="1" applyBorder="1" applyAlignment="1">
      <alignment horizontal="right"/>
    </xf>
    <xf numFmtId="0" fontId="0" fillId="9" borderId="1" xfId="0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right"/>
    </xf>
    <xf numFmtId="2" fontId="7" fillId="0" borderId="0" xfId="0" applyNumberFormat="1" applyFont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2" fontId="0" fillId="8" borderId="1" xfId="0" applyNumberFormat="1" applyFont="1" applyFill="1" applyBorder="1" applyAlignment="1">
      <alignment horizontal="right"/>
    </xf>
    <xf numFmtId="2" fontId="0" fillId="8" borderId="1" xfId="0" applyNumberFormat="1" applyFont="1" applyFill="1" applyBorder="1"/>
    <xf numFmtId="2" fontId="0" fillId="8" borderId="1" xfId="0" applyNumberFormat="1" applyFill="1" applyBorder="1"/>
    <xf numFmtId="2" fontId="0" fillId="18" borderId="1" xfId="0" applyNumberFormat="1" applyFont="1" applyFill="1" applyBorder="1"/>
    <xf numFmtId="2" fontId="0" fillId="18" borderId="1" xfId="0" applyNumberFormat="1" applyFill="1" applyBorder="1"/>
    <xf numFmtId="2" fontId="0" fillId="17" borderId="1" xfId="0" applyNumberFormat="1" applyFill="1" applyBorder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164" fontId="0" fillId="2" borderId="6" xfId="0" applyNumberFormat="1" applyFill="1" applyBorder="1" applyAlignment="1">
      <alignment horizontal="right"/>
    </xf>
    <xf numFmtId="0" fontId="0" fillId="18" borderId="1" xfId="0" applyFont="1" applyFill="1" applyBorder="1" applyProtection="1"/>
    <xf numFmtId="0" fontId="0" fillId="18" borderId="1" xfId="0" applyFill="1" applyBorder="1" applyProtection="1"/>
    <xf numFmtId="0" fontId="0" fillId="8" borderId="1" xfId="0" applyFont="1" applyFill="1" applyBorder="1" applyProtection="1"/>
    <xf numFmtId="0" fontId="3" fillId="8" borderId="1" xfId="0" applyFont="1" applyFill="1" applyBorder="1" applyProtection="1"/>
    <xf numFmtId="0" fontId="0" fillId="8" borderId="1" xfId="0" applyFill="1" applyBorder="1" applyProtection="1"/>
    <xf numFmtId="0" fontId="0" fillId="4" borderId="1" xfId="0" applyFill="1" applyBorder="1" applyProtection="1"/>
    <xf numFmtId="0" fontId="0" fillId="4" borderId="1" xfId="0" applyFont="1" applyFill="1" applyBorder="1" applyProtection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6" borderId="1" xfId="0" applyFont="1" applyFill="1" applyBorder="1" applyAlignment="1">
      <alignment horizontal="center" vertical="center"/>
    </xf>
    <xf numFmtId="0" fontId="0" fillId="16" borderId="1" xfId="0" applyFont="1" applyFill="1" applyBorder="1" applyAlignment="1">
      <alignment horizontal="center" vertical="center"/>
    </xf>
    <xf numFmtId="0" fontId="6" fillId="14" borderId="2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0" fontId="0" fillId="14" borderId="0" xfId="0" applyFill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/>
    </xf>
    <xf numFmtId="0" fontId="6" fillId="9" borderId="9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4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</cellXfs>
  <cellStyles count="1">
    <cellStyle name="Normální" xfId="0" builtinId="0"/>
  </cellStyles>
  <dxfs count="223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auto="1"/>
      </font>
    </dxf>
  </dxfs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125186</xdr:colOff>
      <xdr:row>8</xdr:row>
      <xdr:rowOff>81643</xdr:rowOff>
    </xdr:from>
    <xdr:to>
      <xdr:col>7</xdr:col>
      <xdr:colOff>51756</xdr:colOff>
      <xdr:row>12</xdr:row>
      <xdr:rowOff>126729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5043" y="1453243"/>
          <a:ext cx="1345795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778329</xdr:colOff>
      <xdr:row>8</xdr:row>
      <xdr:rowOff>54429</xdr:rowOff>
    </xdr:from>
    <xdr:to>
      <xdr:col>8</xdr:col>
      <xdr:colOff>915862</xdr:colOff>
      <xdr:row>12</xdr:row>
      <xdr:rowOff>99515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72843" y="1426029"/>
          <a:ext cx="1556757" cy="72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ypoctovy-nastroj-15193-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vod"/>
      <sheetName val="zony"/>
      <sheetName val="doba"/>
      <sheetName val="prikon"/>
      <sheetName val="nouzove"/>
      <sheetName val="FO"/>
      <sheetName val="FD"/>
      <sheetName val="FC"/>
      <sheetName val="vysledky"/>
      <sheetName val="tabulky"/>
      <sheetName val="priklady"/>
      <sheetName val="data"/>
    </sheetNames>
    <sheetDataSet>
      <sheetData sheetId="0"/>
      <sheetData sheetId="1"/>
      <sheetData sheetId="2">
        <row r="20">
          <cell r="G20" t="str">
            <v>nedef. zóna</v>
          </cell>
        </row>
        <row r="21">
          <cell r="G21" t="str">
            <v>nedef. zóna</v>
          </cell>
        </row>
        <row r="22">
          <cell r="G22" t="str">
            <v>nedef. zóna</v>
          </cell>
        </row>
        <row r="23">
          <cell r="G23" t="str">
            <v>nedef. zóna</v>
          </cell>
        </row>
        <row r="24">
          <cell r="G24" t="str">
            <v>nedef. zóna</v>
          </cell>
        </row>
        <row r="25">
          <cell r="G25" t="str">
            <v>nedef. zóna</v>
          </cell>
        </row>
        <row r="26">
          <cell r="G26" t="str">
            <v>nedef. zóna</v>
          </cell>
        </row>
        <row r="27">
          <cell r="G27" t="str">
            <v>nedef. zóna</v>
          </cell>
        </row>
        <row r="28">
          <cell r="G28" t="str">
            <v>nedef. zóna</v>
          </cell>
        </row>
        <row r="29">
          <cell r="G29" t="str">
            <v>nedef. zóna</v>
          </cell>
        </row>
      </sheetData>
      <sheetData sheetId="3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4">
        <row r="20">
          <cell r="F20" t="str">
            <v>nedef. zóna</v>
          </cell>
        </row>
        <row r="21">
          <cell r="F21" t="str">
            <v>nedef. zóna</v>
          </cell>
        </row>
        <row r="22">
          <cell r="F22" t="str">
            <v>nedef. zóna</v>
          </cell>
        </row>
        <row r="23">
          <cell r="F23" t="str">
            <v>nedef. zóna</v>
          </cell>
        </row>
        <row r="24">
          <cell r="F24" t="str">
            <v>nedef. zóna</v>
          </cell>
        </row>
        <row r="25">
          <cell r="F25" t="str">
            <v>nedef. zóna</v>
          </cell>
        </row>
        <row r="26">
          <cell r="F26" t="str">
            <v>nedef. zóna</v>
          </cell>
        </row>
        <row r="27">
          <cell r="F27" t="str">
            <v>nedef. zóna</v>
          </cell>
        </row>
        <row r="28">
          <cell r="F28" t="str">
            <v>nedef. zóna</v>
          </cell>
        </row>
        <row r="29">
          <cell r="F29" t="str">
            <v>nedef. zóna</v>
          </cell>
        </row>
      </sheetData>
      <sheetData sheetId="5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6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7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47"/>
  <sheetViews>
    <sheetView tabSelected="1" zoomScale="140" zoomScaleNormal="140" workbookViewId="0">
      <selection activeCell="D4" sqref="D4"/>
    </sheetView>
  </sheetViews>
  <sheetFormatPr defaultColWidth="11.5703125" defaultRowHeight="12.75" x14ac:dyDescent="0.2"/>
  <cols>
    <col min="1" max="1" width="4.7109375" customWidth="1"/>
    <col min="2" max="2" width="9" customWidth="1"/>
    <col min="5" max="5" width="20.5703125" customWidth="1"/>
    <col min="6" max="6" width="7" customWidth="1"/>
    <col min="7" max="9" width="20.5703125" customWidth="1"/>
  </cols>
  <sheetData>
    <row r="1" spans="2:10" ht="4.9000000000000004" customHeight="1" x14ac:dyDescent="0.2"/>
    <row r="2" spans="2:10" ht="18.75" x14ac:dyDescent="0.25">
      <c r="B2" s="3" t="s">
        <v>481</v>
      </c>
    </row>
    <row r="3" spans="2:10" ht="18.75" x14ac:dyDescent="0.25">
      <c r="B3" s="51" t="s">
        <v>482</v>
      </c>
    </row>
    <row r="4" spans="2:10" x14ac:dyDescent="0.2">
      <c r="B4" t="s">
        <v>710</v>
      </c>
      <c r="C4" s="52">
        <v>43097</v>
      </c>
    </row>
    <row r="6" spans="2:10" ht="13.15" customHeight="1" x14ac:dyDescent="0.2">
      <c r="B6" s="177" t="s">
        <v>483</v>
      </c>
      <c r="C6" s="177"/>
      <c r="D6" s="177"/>
      <c r="E6" s="177"/>
      <c r="G6" s="171" t="s">
        <v>480</v>
      </c>
      <c r="H6" s="172"/>
      <c r="I6" s="172"/>
      <c r="J6" s="173"/>
    </row>
    <row r="7" spans="2:10" x14ac:dyDescent="0.2">
      <c r="B7" s="177"/>
      <c r="C7" s="177"/>
      <c r="D7" s="177"/>
      <c r="E7" s="177"/>
      <c r="G7" s="174"/>
      <c r="H7" s="175"/>
      <c r="I7" s="175"/>
      <c r="J7" s="176"/>
    </row>
    <row r="8" spans="2:10" x14ac:dyDescent="0.2">
      <c r="B8" s="177"/>
      <c r="C8" s="177"/>
      <c r="D8" s="177"/>
      <c r="E8" s="177"/>
      <c r="G8" s="174"/>
      <c r="H8" s="175"/>
      <c r="I8" s="175"/>
      <c r="J8" s="176"/>
    </row>
    <row r="9" spans="2:10" x14ac:dyDescent="0.2">
      <c r="B9" s="177"/>
      <c r="C9" s="177"/>
      <c r="D9" s="177"/>
      <c r="E9" s="177"/>
      <c r="G9" s="53"/>
      <c r="H9" s="54"/>
      <c r="I9" s="54"/>
      <c r="J9" s="55"/>
    </row>
    <row r="10" spans="2:10" x14ac:dyDescent="0.2">
      <c r="B10" s="177"/>
      <c r="C10" s="177"/>
      <c r="D10" s="177"/>
      <c r="E10" s="177"/>
      <c r="G10" s="53"/>
      <c r="H10" s="54"/>
      <c r="I10" s="54"/>
      <c r="J10" s="55"/>
    </row>
    <row r="11" spans="2:10" x14ac:dyDescent="0.2">
      <c r="B11" s="177"/>
      <c r="C11" s="177"/>
      <c r="D11" s="177"/>
      <c r="E11" s="177"/>
      <c r="G11" s="53"/>
      <c r="H11" s="54"/>
      <c r="I11" s="54"/>
      <c r="J11" s="55"/>
    </row>
    <row r="12" spans="2:10" x14ac:dyDescent="0.2">
      <c r="B12" s="177"/>
      <c r="C12" s="177"/>
      <c r="D12" s="177"/>
      <c r="E12" s="177"/>
      <c r="G12" s="53"/>
      <c r="H12" s="54"/>
      <c r="I12" s="54"/>
      <c r="J12" s="55"/>
    </row>
    <row r="13" spans="2:10" x14ac:dyDescent="0.2">
      <c r="B13" s="177"/>
      <c r="C13" s="177"/>
      <c r="D13" s="177"/>
      <c r="E13" s="177"/>
      <c r="G13" s="56"/>
      <c r="H13" s="57"/>
      <c r="I13" s="57"/>
      <c r="J13" s="58"/>
    </row>
    <row r="14" spans="2:10" x14ac:dyDescent="0.2">
      <c r="B14" s="177"/>
      <c r="C14" s="177"/>
      <c r="D14" s="177"/>
      <c r="E14" s="177"/>
    </row>
    <row r="15" spans="2:10" ht="93.75" customHeight="1" x14ac:dyDescent="0.2">
      <c r="B15" s="177"/>
      <c r="C15" s="177"/>
      <c r="D15" s="177"/>
      <c r="E15" s="177"/>
      <c r="G15" s="179" t="s">
        <v>652</v>
      </c>
      <c r="H15" s="180"/>
      <c r="I15" s="180"/>
      <c r="J15" s="181"/>
    </row>
    <row r="16" spans="2:10" x14ac:dyDescent="0.2">
      <c r="B16" s="28"/>
      <c r="C16" s="28"/>
    </row>
    <row r="17" spans="2:11" x14ac:dyDescent="0.2">
      <c r="B17" s="60" t="s">
        <v>484</v>
      </c>
      <c r="C17" s="28"/>
    </row>
    <row r="18" spans="2:11" x14ac:dyDescent="0.2">
      <c r="B18" s="28"/>
      <c r="C18" s="28"/>
    </row>
    <row r="19" spans="2:11" ht="13.15" customHeight="1" x14ac:dyDescent="0.2">
      <c r="B19" s="177" t="s">
        <v>485</v>
      </c>
      <c r="C19" s="177"/>
      <c r="D19" s="177"/>
      <c r="E19" s="177"/>
      <c r="F19" s="177"/>
      <c r="G19" s="177"/>
      <c r="H19" s="177"/>
      <c r="I19" s="177"/>
      <c r="J19" s="177"/>
      <c r="K19" s="59"/>
    </row>
    <row r="20" spans="2:11" x14ac:dyDescent="0.2">
      <c r="B20" s="177"/>
      <c r="C20" s="177"/>
      <c r="D20" s="177"/>
      <c r="E20" s="177"/>
      <c r="F20" s="177"/>
      <c r="G20" s="177"/>
      <c r="H20" s="177"/>
      <c r="I20" s="177"/>
      <c r="J20" s="177"/>
      <c r="K20" s="59"/>
    </row>
    <row r="21" spans="2:11" x14ac:dyDescent="0.2"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pans="2:11" ht="13.15" customHeight="1" x14ac:dyDescent="0.2">
      <c r="B22" s="178" t="s">
        <v>486</v>
      </c>
      <c r="C22" s="178"/>
      <c r="D22" s="178"/>
      <c r="E22" s="178"/>
      <c r="F22" s="178"/>
      <c r="G22" s="178"/>
      <c r="H22" s="178"/>
      <c r="I22" s="178"/>
      <c r="J22" s="178"/>
      <c r="K22" s="59"/>
    </row>
    <row r="23" spans="2:11" x14ac:dyDescent="0.2">
      <c r="B23" s="178"/>
      <c r="C23" s="178"/>
      <c r="D23" s="178"/>
      <c r="E23" s="178"/>
      <c r="F23" s="178"/>
      <c r="G23" s="178"/>
      <c r="H23" s="178"/>
      <c r="I23" s="178"/>
      <c r="J23" s="178"/>
    </row>
    <row r="24" spans="2:11" x14ac:dyDescent="0.2">
      <c r="B24" s="178"/>
      <c r="C24" s="178"/>
      <c r="D24" s="178"/>
      <c r="E24" s="178"/>
      <c r="F24" s="178"/>
      <c r="G24" s="178"/>
      <c r="H24" s="178"/>
      <c r="I24" s="178"/>
      <c r="J24" s="178"/>
    </row>
    <row r="25" spans="2:11" x14ac:dyDescent="0.2">
      <c r="B25" s="178"/>
      <c r="C25" s="178"/>
      <c r="D25" s="178"/>
      <c r="E25" s="178"/>
      <c r="F25" s="178"/>
      <c r="G25" s="178"/>
      <c r="H25" s="178"/>
      <c r="I25" s="178"/>
      <c r="J25" s="178"/>
    </row>
    <row r="26" spans="2:11" x14ac:dyDescent="0.2">
      <c r="B26" s="178"/>
      <c r="C26" s="178"/>
      <c r="D26" s="178"/>
      <c r="E26" s="178"/>
      <c r="F26" s="178"/>
      <c r="G26" s="178"/>
      <c r="H26" s="178"/>
      <c r="I26" s="178"/>
      <c r="J26" s="178"/>
    </row>
    <row r="28" spans="2:11" x14ac:dyDescent="0.2">
      <c r="B28" s="103" t="s">
        <v>487</v>
      </c>
      <c r="G28" s="103" t="s">
        <v>633</v>
      </c>
    </row>
    <row r="30" spans="2:11" x14ac:dyDescent="0.2">
      <c r="B30">
        <v>0</v>
      </c>
      <c r="C30" t="s">
        <v>488</v>
      </c>
      <c r="D30" t="s">
        <v>502</v>
      </c>
    </row>
    <row r="31" spans="2:11" x14ac:dyDescent="0.2">
      <c r="B31">
        <v>1</v>
      </c>
      <c r="C31" t="s">
        <v>489</v>
      </c>
      <c r="D31" t="s">
        <v>495</v>
      </c>
      <c r="G31" s="50" t="s">
        <v>508</v>
      </c>
      <c r="H31" s="50" t="s">
        <v>509</v>
      </c>
    </row>
    <row r="32" spans="2:11" x14ac:dyDescent="0.2">
      <c r="B32">
        <v>2</v>
      </c>
      <c r="C32" t="s">
        <v>490</v>
      </c>
      <c r="D32" t="s">
        <v>151</v>
      </c>
      <c r="G32" s="21" t="s">
        <v>504</v>
      </c>
      <c r="H32" s="72" t="s">
        <v>19</v>
      </c>
      <c r="I32" s="61" t="s">
        <v>512</v>
      </c>
    </row>
    <row r="33" spans="2:9" x14ac:dyDescent="0.2">
      <c r="B33">
        <v>3</v>
      </c>
      <c r="C33" t="s">
        <v>491</v>
      </c>
      <c r="D33" t="s">
        <v>496</v>
      </c>
      <c r="G33" s="21" t="s">
        <v>510</v>
      </c>
      <c r="H33" s="72" t="s">
        <v>511</v>
      </c>
      <c r="I33" s="61" t="s">
        <v>42</v>
      </c>
    </row>
    <row r="34" spans="2:9" x14ac:dyDescent="0.2">
      <c r="B34">
        <v>4</v>
      </c>
      <c r="C34" t="s">
        <v>492</v>
      </c>
      <c r="D34" s="2" t="s">
        <v>3</v>
      </c>
      <c r="H34" s="72" t="s">
        <v>497</v>
      </c>
      <c r="I34" s="61" t="s">
        <v>498</v>
      </c>
    </row>
    <row r="35" spans="2:9" ht="15.75" x14ac:dyDescent="0.3">
      <c r="B35">
        <v>5</v>
      </c>
      <c r="C35" t="s">
        <v>4</v>
      </c>
      <c r="D35" t="s">
        <v>499</v>
      </c>
      <c r="G35" s="21" t="s">
        <v>504</v>
      </c>
      <c r="I35" s="19" t="s">
        <v>505</v>
      </c>
    </row>
    <row r="36" spans="2:9" ht="15.75" x14ac:dyDescent="0.3">
      <c r="B36">
        <v>6</v>
      </c>
      <c r="C36" t="s">
        <v>5</v>
      </c>
      <c r="D36" t="s">
        <v>500</v>
      </c>
      <c r="G36" s="21" t="s">
        <v>504</v>
      </c>
      <c r="H36" s="15" t="s">
        <v>506</v>
      </c>
      <c r="I36" s="19" t="s">
        <v>507</v>
      </c>
    </row>
    <row r="37" spans="2:9" ht="15.75" x14ac:dyDescent="0.3">
      <c r="B37">
        <v>7</v>
      </c>
      <c r="C37" t="s">
        <v>6</v>
      </c>
      <c r="D37" t="s">
        <v>501</v>
      </c>
      <c r="G37" s="21" t="s">
        <v>504</v>
      </c>
      <c r="I37" s="19" t="s">
        <v>505</v>
      </c>
    </row>
    <row r="38" spans="2:9" x14ac:dyDescent="0.2">
      <c r="B38">
        <v>8</v>
      </c>
      <c r="C38" t="s">
        <v>493</v>
      </c>
      <c r="D38" t="s">
        <v>7</v>
      </c>
    </row>
    <row r="39" spans="2:9" x14ac:dyDescent="0.2">
      <c r="B39">
        <v>9</v>
      </c>
      <c r="C39" t="s">
        <v>532</v>
      </c>
      <c r="D39" t="s">
        <v>533</v>
      </c>
    </row>
    <row r="40" spans="2:9" x14ac:dyDescent="0.2">
      <c r="B40">
        <v>10</v>
      </c>
      <c r="C40" t="s">
        <v>561</v>
      </c>
      <c r="D40" t="s">
        <v>598</v>
      </c>
    </row>
    <row r="41" spans="2:9" x14ac:dyDescent="0.2">
      <c r="B41">
        <v>11</v>
      </c>
      <c r="C41" t="s">
        <v>494</v>
      </c>
      <c r="D41" t="s">
        <v>513</v>
      </c>
    </row>
    <row r="43" spans="2:9" x14ac:dyDescent="0.2">
      <c r="B43" s="103" t="s">
        <v>625</v>
      </c>
      <c r="C43" s="103"/>
    </row>
    <row r="44" spans="2:9" x14ac:dyDescent="0.2">
      <c r="B44">
        <v>1</v>
      </c>
      <c r="C44" s="14" t="s">
        <v>653</v>
      </c>
    </row>
    <row r="45" spans="2:9" x14ac:dyDescent="0.2">
      <c r="B45">
        <v>2</v>
      </c>
      <c r="C45" s="14" t="s">
        <v>654</v>
      </c>
    </row>
    <row r="46" spans="2:9" x14ac:dyDescent="0.2">
      <c r="B46">
        <v>3</v>
      </c>
      <c r="C46" s="14" t="s">
        <v>655</v>
      </c>
    </row>
    <row r="47" spans="2:9" x14ac:dyDescent="0.2">
      <c r="B47">
        <v>4</v>
      </c>
      <c r="C47" s="14" t="s">
        <v>656</v>
      </c>
    </row>
  </sheetData>
  <sheetProtection sheet="1" objects="1" scenarios="1"/>
  <mergeCells count="5">
    <mergeCell ref="G6:J8"/>
    <mergeCell ref="B6:E15"/>
    <mergeCell ref="B19:J20"/>
    <mergeCell ref="B22:J26"/>
    <mergeCell ref="G15:J15"/>
  </mergeCells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&amp;CStránka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7" width="8.7109375" customWidth="1"/>
    <col min="8" max="10" width="11.28515625" customWidth="1"/>
    <col min="11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22" ht="4.9000000000000004" customHeight="1" x14ac:dyDescent="0.2"/>
    <row r="2" spans="1:22" s="166" customFormat="1" ht="23.45" customHeight="1" x14ac:dyDescent="0.2">
      <c r="A2" s="165">
        <v>9</v>
      </c>
      <c r="B2" s="165" t="s">
        <v>520</v>
      </c>
    </row>
    <row r="4" spans="1:22" x14ac:dyDescent="0.2">
      <c r="B4" s="12" t="s">
        <v>9</v>
      </c>
      <c r="C4" s="28" t="s">
        <v>537</v>
      </c>
      <c r="D4" s="12"/>
      <c r="E4" s="6"/>
      <c r="F4" s="6"/>
    </row>
    <row r="5" spans="1:22" x14ac:dyDescent="0.2">
      <c r="B5" s="12"/>
      <c r="C5" s="28" t="s">
        <v>538</v>
      </c>
      <c r="D5" s="12"/>
      <c r="E5" s="6"/>
      <c r="F5" s="6"/>
    </row>
    <row r="6" spans="1:22" x14ac:dyDescent="0.2">
      <c r="B6" s="12" t="s">
        <v>12</v>
      </c>
      <c r="C6" s="12" t="s">
        <v>539</v>
      </c>
      <c r="D6" s="12"/>
      <c r="E6" s="6"/>
      <c r="F6" s="6"/>
    </row>
    <row r="7" spans="1:22" x14ac:dyDescent="0.2">
      <c r="B7" s="33"/>
      <c r="C7" s="102" t="s">
        <v>540</v>
      </c>
      <c r="D7" s="33"/>
      <c r="E7" s="5"/>
      <c r="F7" s="5"/>
    </row>
    <row r="8" spans="1:22" x14ac:dyDescent="0.2">
      <c r="B8" s="12" t="s">
        <v>11</v>
      </c>
      <c r="C8" s="12" t="s">
        <v>556</v>
      </c>
      <c r="D8" s="12"/>
    </row>
    <row r="9" spans="1:22" x14ac:dyDescent="0.2">
      <c r="B9" s="12"/>
      <c r="C9" s="12" t="s">
        <v>557</v>
      </c>
      <c r="D9" s="12"/>
      <c r="E9" s="6"/>
      <c r="F9" s="6"/>
    </row>
    <row r="10" spans="1:22" x14ac:dyDescent="0.2">
      <c r="B10" s="12"/>
      <c r="C10" s="12"/>
      <c r="D10" s="12"/>
      <c r="E10" s="6"/>
    </row>
    <row r="11" spans="1:22" hidden="1" x14ac:dyDescent="0.2">
      <c r="C11" s="6"/>
      <c r="D11" s="6"/>
      <c r="E11" s="6"/>
    </row>
    <row r="12" spans="1:22" hidden="1" x14ac:dyDescent="0.2">
      <c r="C12" s="6"/>
      <c r="D12" s="6"/>
      <c r="E12" s="6"/>
    </row>
    <row r="13" spans="1:22" hidden="1" x14ac:dyDescent="0.2">
      <c r="C13" s="6"/>
      <c r="D13" s="6"/>
      <c r="E13" s="6"/>
    </row>
    <row r="14" spans="1:22" hidden="1" x14ac:dyDescent="0.2">
      <c r="C14" s="6"/>
      <c r="D14" s="6"/>
      <c r="E14" s="6"/>
      <c r="O14" s="92"/>
      <c r="P14" s="92"/>
      <c r="Q14" s="92"/>
      <c r="R14" s="92"/>
      <c r="S14" s="92"/>
      <c r="T14" s="92"/>
      <c r="U14" s="92"/>
      <c r="V14" s="92"/>
    </row>
    <row r="15" spans="1:22" hidden="1" x14ac:dyDescent="0.2">
      <c r="C15" s="6"/>
      <c r="D15" s="6"/>
      <c r="E15" s="6"/>
      <c r="O15" s="92"/>
      <c r="P15" s="92"/>
      <c r="Q15" s="92"/>
      <c r="R15" s="92"/>
      <c r="S15" s="92"/>
      <c r="T15" s="92"/>
      <c r="U15" s="92"/>
      <c r="V15" s="92"/>
    </row>
    <row r="16" spans="1:22" x14ac:dyDescent="0.2">
      <c r="C16" s="103" t="s">
        <v>542</v>
      </c>
      <c r="D16" s="94"/>
      <c r="E16" s="96"/>
      <c r="F16" s="96"/>
      <c r="G16" s="94"/>
      <c r="H16" s="94"/>
      <c r="I16" s="94"/>
      <c r="J16" s="94"/>
      <c r="K16" s="96"/>
      <c r="L16" s="96"/>
      <c r="M16" s="96"/>
      <c r="N16" s="96"/>
      <c r="O16" s="96" t="s">
        <v>541</v>
      </c>
      <c r="P16" s="110" t="s">
        <v>548</v>
      </c>
      <c r="Q16" s="96"/>
      <c r="R16" s="96"/>
      <c r="S16" s="96"/>
      <c r="T16" s="96"/>
      <c r="U16" s="96" t="s">
        <v>549</v>
      </c>
      <c r="V16" s="110" t="s">
        <v>548</v>
      </c>
    </row>
    <row r="17" spans="2:26" x14ac:dyDescent="0.2">
      <c r="D17" s="97" t="s">
        <v>63</v>
      </c>
      <c r="E17" s="97" t="s">
        <v>63</v>
      </c>
      <c r="F17" s="97" t="s">
        <v>63</v>
      </c>
      <c r="G17" s="97" t="s">
        <v>526</v>
      </c>
      <c r="H17" s="97" t="s">
        <v>526</v>
      </c>
      <c r="I17" s="97" t="s">
        <v>526</v>
      </c>
      <c r="J17" s="97" t="s">
        <v>38</v>
      </c>
      <c r="K17" s="97" t="s">
        <v>38</v>
      </c>
      <c r="L17" s="97" t="s">
        <v>38</v>
      </c>
      <c r="M17" s="97" t="s">
        <v>38</v>
      </c>
      <c r="N17" s="95"/>
      <c r="O17" s="95"/>
      <c r="P17" s="95"/>
      <c r="Q17" s="97" t="s">
        <v>48</v>
      </c>
      <c r="R17" s="95"/>
      <c r="S17" s="95"/>
      <c r="T17" s="95"/>
      <c r="U17" s="95"/>
      <c r="V17" s="95"/>
    </row>
    <row r="18" spans="2:26" x14ac:dyDescent="0.2">
      <c r="N18" s="92"/>
      <c r="O18" s="26" t="s">
        <v>534</v>
      </c>
      <c r="P18" s="26" t="s">
        <v>543</v>
      </c>
      <c r="Q18" s="26" t="s">
        <v>535</v>
      </c>
      <c r="R18" s="26" t="s">
        <v>536</v>
      </c>
      <c r="S18" s="26" t="s">
        <v>546</v>
      </c>
      <c r="T18" s="92"/>
      <c r="U18" s="26" t="s">
        <v>543</v>
      </c>
      <c r="V18" s="26" t="s">
        <v>550</v>
      </c>
      <c r="W18" s="26" t="s">
        <v>552</v>
      </c>
      <c r="X18" s="26" t="s">
        <v>554</v>
      </c>
      <c r="Y18" s="26" t="s">
        <v>546</v>
      </c>
    </row>
    <row r="19" spans="2:26" ht="15.75" x14ac:dyDescent="0.3">
      <c r="C19" t="s">
        <v>13</v>
      </c>
      <c r="D19" s="26" t="s">
        <v>521</v>
      </c>
      <c r="E19" s="26" t="s">
        <v>522</v>
      </c>
      <c r="F19" s="26" t="s">
        <v>523</v>
      </c>
      <c r="G19" s="26" t="s">
        <v>524</v>
      </c>
      <c r="H19" s="26" t="s">
        <v>525</v>
      </c>
      <c r="I19" s="26" t="s">
        <v>527</v>
      </c>
      <c r="J19" s="26" t="s">
        <v>528</v>
      </c>
      <c r="K19" s="26" t="s">
        <v>529</v>
      </c>
      <c r="L19" s="26" t="s">
        <v>530</v>
      </c>
      <c r="M19" s="26" t="s">
        <v>531</v>
      </c>
      <c r="N19" s="97"/>
      <c r="O19" s="26"/>
      <c r="P19" s="26" t="s">
        <v>544</v>
      </c>
      <c r="Q19" s="26"/>
      <c r="R19" s="26" t="s">
        <v>545</v>
      </c>
      <c r="S19" s="26" t="s">
        <v>547</v>
      </c>
      <c r="T19" s="97"/>
      <c r="U19" s="26" t="s">
        <v>544</v>
      </c>
      <c r="V19" s="26" t="s">
        <v>551</v>
      </c>
      <c r="W19" s="26" t="s">
        <v>553</v>
      </c>
      <c r="X19" s="26" t="s">
        <v>555</v>
      </c>
      <c r="Y19" s="26" t="s">
        <v>547</v>
      </c>
      <c r="Z19" s="92"/>
    </row>
    <row r="20" spans="2:26" x14ac:dyDescent="0.2">
      <c r="B20">
        <v>1</v>
      </c>
      <c r="C20" s="9" t="str">
        <f>IF(zony!AC20=0,"nezadáno",zony!D20)</f>
        <v>Kanceláře 1 osoba</v>
      </c>
      <c r="D20" s="89">
        <f>IF(zony!AC20=1,FO!D20,0)</f>
        <v>0.74999999999999989</v>
      </c>
      <c r="E20" s="89">
        <f>IF(zony!AC20=1,FD!D20,0)</f>
        <v>0.48519999999999996</v>
      </c>
      <c r="F20" s="89">
        <f>IF(zony!AC20=1,FC!D20,0)</f>
        <v>0.9</v>
      </c>
      <c r="G20" s="89">
        <f>IF(zony!AC20=1,prikon!D20*1000,0)</f>
        <v>136</v>
      </c>
      <c r="H20" s="89">
        <f>IF(zony!AC20=1,vysledky!J20,0)</f>
        <v>1.1415525114155252</v>
      </c>
      <c r="I20" s="89">
        <f>IF(zony!AC20=1,vysledky!L20,0)</f>
        <v>1.2999999999999999E-3</v>
      </c>
      <c r="J20" s="91">
        <f>IF(zony!AC20=1,doba!D20,0)</f>
        <v>2183</v>
      </c>
      <c r="K20" s="101">
        <f>IF(zony!AC20=1,doba!E20,0)</f>
        <v>636</v>
      </c>
      <c r="L20" s="100">
        <f>IF(zony!AC20=1,vysledky!K20,0)</f>
        <v>8760</v>
      </c>
      <c r="M20" s="100">
        <f>IF(zony!AC20=1,8760,0)</f>
        <v>8760</v>
      </c>
      <c r="N20" s="98"/>
      <c r="O20" s="107"/>
      <c r="P20" s="111"/>
      <c r="Q20" s="108"/>
      <c r="R20" s="109"/>
      <c r="S20" s="108"/>
      <c r="T20" s="99"/>
      <c r="U20" s="111"/>
      <c r="V20" s="113"/>
      <c r="W20" s="113"/>
      <c r="X20" s="113"/>
      <c r="Y20" s="108"/>
      <c r="Z20" s="93"/>
    </row>
    <row r="21" spans="2:26" x14ac:dyDescent="0.2">
      <c r="B21">
        <v>2</v>
      </c>
      <c r="C21" s="9" t="str">
        <f>IF(zony!AC21=0,"nezadáno",zony!D21)</f>
        <v>Kanceláře 2 osoby</v>
      </c>
      <c r="D21" s="89">
        <f>IF(zony!AC21=1,FO!D21,0)</f>
        <v>0.84999999999999987</v>
      </c>
      <c r="E21" s="89">
        <f>IF(zony!AC21=1,FD!D21,0)</f>
        <v>0.48519999999999996</v>
      </c>
      <c r="F21" s="89">
        <f>IF(zony!AC21=1,FC!D21,0)</f>
        <v>0.9</v>
      </c>
      <c r="G21" s="89">
        <f>IF(zony!AC21=1,prikon!D21*1000,0)</f>
        <v>544</v>
      </c>
      <c r="H21" s="89">
        <f>IF(zony!AC21=1,vysledky!J21,0)</f>
        <v>4.5662100456621006</v>
      </c>
      <c r="I21" s="89">
        <f>IF(zony!AC21=1,vysledky!L21,0)</f>
        <v>3.8999999999999998E-3</v>
      </c>
      <c r="J21" s="91">
        <f>IF(zony!AC21=1,doba!D21,0)</f>
        <v>2183</v>
      </c>
      <c r="K21" s="101">
        <f>IF(zony!AC21=1,doba!E21,0)</f>
        <v>636</v>
      </c>
      <c r="L21" s="100">
        <f>IF(zony!AC21=1,vysledky!K21,0)</f>
        <v>8760</v>
      </c>
      <c r="M21" s="100">
        <f>IF(zony!AC21=1,8760,0)</f>
        <v>8760</v>
      </c>
      <c r="N21" s="98"/>
      <c r="O21" s="107"/>
      <c r="P21" s="111"/>
      <c r="Q21" s="108"/>
      <c r="R21" s="109"/>
      <c r="S21" s="108"/>
      <c r="T21" s="99"/>
      <c r="U21" s="111"/>
      <c r="V21" s="113"/>
      <c r="W21" s="113"/>
      <c r="X21" s="113"/>
      <c r="Y21" s="108"/>
      <c r="Z21" s="93"/>
    </row>
    <row r="22" spans="2:26" x14ac:dyDescent="0.2">
      <c r="B22">
        <v>3</v>
      </c>
      <c r="C22" s="9" t="str">
        <f>IF(zony!AC22=0,"nezadáno",zony!D22)</f>
        <v>Zasedací místnost</v>
      </c>
      <c r="D22" s="89">
        <f>IF(zony!AC22=1,FO!D22,0)</f>
        <v>1</v>
      </c>
      <c r="E22" s="89">
        <f>IF(zony!AC22=1,FD!D22,0)</f>
        <v>0.48519999999999996</v>
      </c>
      <c r="F22" s="89">
        <f>IF(zony!AC22=1,FC!D22,0)</f>
        <v>0.9</v>
      </c>
      <c r="G22" s="89">
        <f>IF(zony!AC22=1,prikon!D22*1000,0)</f>
        <v>224</v>
      </c>
      <c r="H22" s="89">
        <f>IF(zony!AC22=1,vysledky!J22,0)</f>
        <v>2.2831050228310503</v>
      </c>
      <c r="I22" s="89">
        <f>IF(zony!AC22=1,vysledky!L22,0)</f>
        <v>1.2999999999999999E-3</v>
      </c>
      <c r="J22" s="91">
        <f>IF(zony!AC22=1,doba!D22,0)</f>
        <v>2183</v>
      </c>
      <c r="K22" s="101">
        <f>IF(zony!AC22=1,doba!E22,0)</f>
        <v>636</v>
      </c>
      <c r="L22" s="100">
        <f>IF(zony!AC22=1,vysledky!K22,0)</f>
        <v>8760</v>
      </c>
      <c r="M22" s="100">
        <f>IF(zony!AC22=1,8760,0)</f>
        <v>8760</v>
      </c>
      <c r="N22" s="98"/>
      <c r="O22" s="104"/>
      <c r="P22" s="112"/>
      <c r="Q22" s="105"/>
      <c r="R22" s="106"/>
      <c r="S22" s="105"/>
      <c r="T22" s="99"/>
      <c r="U22" s="111"/>
      <c r="V22" s="113"/>
      <c r="W22" s="113"/>
      <c r="X22" s="113"/>
      <c r="Y22" s="108"/>
      <c r="Z22" s="93"/>
    </row>
    <row r="23" spans="2:26" x14ac:dyDescent="0.2">
      <c r="B23">
        <v>4</v>
      </c>
      <c r="C23" s="9" t="str">
        <f>IF(zony!AC23=0,"nezadáno",zony!D23)</f>
        <v>WC</v>
      </c>
      <c r="D23" s="89">
        <f>IF(zony!AC23=1,FO!D23,0)</f>
        <v>0.29999999999999993</v>
      </c>
      <c r="E23" s="89">
        <f>IF(zony!AC23=1,FD!D23,0)</f>
        <v>1</v>
      </c>
      <c r="F23" s="89">
        <f>IF(zony!AC23=1,FC!D23,0)</f>
        <v>1</v>
      </c>
      <c r="G23" s="89">
        <f>IF(zony!AC23=1,prikon!D23*1000,0)</f>
        <v>30</v>
      </c>
      <c r="H23" s="89">
        <f>IF(zony!AC23=1,vysledky!J23,0)</f>
        <v>0.91324200913242004</v>
      </c>
      <c r="I23" s="89">
        <f>IF(zony!AC23=1,vysledky!L23,0)</f>
        <v>0</v>
      </c>
      <c r="J23" s="91">
        <f>IF(zony!AC23=1,doba!D23,0)</f>
        <v>2183</v>
      </c>
      <c r="K23" s="101">
        <f>IF(zony!AC23=1,doba!E23,0)</f>
        <v>636</v>
      </c>
      <c r="L23" s="100">
        <f>IF(zony!AC23=1,vysledky!K23,0)</f>
        <v>8760</v>
      </c>
      <c r="M23" s="100">
        <f>IF(zony!AC23=1,8760,0)</f>
        <v>8760</v>
      </c>
      <c r="N23" s="98"/>
      <c r="O23" s="104"/>
      <c r="P23" s="112"/>
      <c r="Q23" s="105"/>
      <c r="R23" s="106"/>
      <c r="S23" s="105"/>
      <c r="T23" s="99"/>
      <c r="U23" s="111"/>
      <c r="V23" s="113"/>
      <c r="W23" s="113"/>
      <c r="X23" s="113"/>
      <c r="Y23" s="108"/>
      <c r="Z23" s="93"/>
    </row>
    <row r="24" spans="2:26" x14ac:dyDescent="0.2">
      <c r="B24">
        <v>5</v>
      </c>
      <c r="C24" s="9" t="str">
        <f>IF(zony!AC24=0,"nezadáno",zony!D24)</f>
        <v>Recepce</v>
      </c>
      <c r="D24" s="89">
        <f>IF(zony!AC24=1,FO!D24,0)</f>
        <v>1</v>
      </c>
      <c r="E24" s="89">
        <f>IF(zony!AC24=1,FD!D24,0)</f>
        <v>0.77910000000000001</v>
      </c>
      <c r="F24" s="89">
        <f>IF(zony!AC24=1,FC!D24,0)</f>
        <v>0.9</v>
      </c>
      <c r="G24" s="89">
        <f>IF(zony!AC24=1,prikon!D24*1000,0)</f>
        <v>102</v>
      </c>
      <c r="H24" s="89">
        <f>IF(zony!AC24=1,vysledky!J24,0)</f>
        <v>1.1415525114155252</v>
      </c>
      <c r="I24" s="89">
        <f>IF(zony!AC24=1,vysledky!L24,0)</f>
        <v>0</v>
      </c>
      <c r="J24" s="91">
        <f>IF(zony!AC24=1,doba!D24,0)</f>
        <v>2183</v>
      </c>
      <c r="K24" s="101">
        <f>IF(zony!AC24=1,doba!E24,0)</f>
        <v>636</v>
      </c>
      <c r="L24" s="100">
        <f>IF(zony!AC24=1,vysledky!K24,0)</f>
        <v>8760</v>
      </c>
      <c r="M24" s="100">
        <f>IF(zony!AC24=1,8760,0)</f>
        <v>8760</v>
      </c>
      <c r="N24" s="98"/>
      <c r="O24" s="104"/>
      <c r="P24" s="112"/>
      <c r="Q24" s="105"/>
      <c r="R24" s="106"/>
      <c r="S24" s="105"/>
      <c r="T24" s="99"/>
      <c r="U24" s="111"/>
      <c r="V24" s="113"/>
      <c r="W24" s="113"/>
      <c r="X24" s="113"/>
      <c r="Y24" s="108"/>
      <c r="Z24" s="93"/>
    </row>
    <row r="25" spans="2:26" x14ac:dyDescent="0.2">
      <c r="B25">
        <v>6</v>
      </c>
      <c r="C25" s="9" t="str">
        <f>IF(zony!AC25=0,"nezadáno",zony!D25)</f>
        <v>Kuchyňka</v>
      </c>
      <c r="D25" s="89">
        <f>IF(zony!AC25=1,FO!D25,0)</f>
        <v>0.7</v>
      </c>
      <c r="E25" s="89">
        <f>IF(zony!AC25=1,FD!D25,0)</f>
        <v>1</v>
      </c>
      <c r="F25" s="89">
        <f>IF(zony!AC25=1,FC!D25,0)</f>
        <v>1</v>
      </c>
      <c r="G25" s="89">
        <f>IF(zony!AC25=1,prikon!D25*1000,0)</f>
        <v>68</v>
      </c>
      <c r="H25" s="89">
        <f>IF(zony!AC25=1,vysledky!J25,0)</f>
        <v>0.91324200913242004</v>
      </c>
      <c r="I25" s="89">
        <f>IF(zony!AC25=1,vysledky!L25,0)</f>
        <v>0</v>
      </c>
      <c r="J25" s="91">
        <f>IF(zony!AC25=1,doba!D25,0)</f>
        <v>2183</v>
      </c>
      <c r="K25" s="101">
        <f>IF(zony!AC25=1,doba!E25,0)</f>
        <v>636</v>
      </c>
      <c r="L25" s="100">
        <f>IF(zony!AC25=1,vysledky!K25,0)</f>
        <v>8760</v>
      </c>
      <c r="M25" s="100">
        <f>IF(zony!AC25=1,8760,0)</f>
        <v>8760</v>
      </c>
      <c r="N25" s="98"/>
      <c r="O25" s="104"/>
      <c r="P25" s="112"/>
      <c r="Q25" s="105"/>
      <c r="R25" s="106"/>
      <c r="S25" s="105"/>
      <c r="T25" s="99"/>
      <c r="U25" s="111"/>
      <c r="V25" s="113"/>
      <c r="W25" s="113"/>
      <c r="X25" s="113"/>
      <c r="Y25" s="108"/>
      <c r="Z25" s="93"/>
    </row>
    <row r="26" spans="2:26" x14ac:dyDescent="0.2">
      <c r="B26">
        <v>7</v>
      </c>
      <c r="C26" s="9" t="str">
        <f>IF(zony!AC26=0,"nezadáno",zony!D26)</f>
        <v>nezadáno</v>
      </c>
      <c r="D26" s="89">
        <f>IF(zony!AC26=1,FO!D26,0)</f>
        <v>0</v>
      </c>
      <c r="E26" s="89">
        <f>IF(zony!AC26=1,FD!D26,0)</f>
        <v>0</v>
      </c>
      <c r="F26" s="89">
        <f>IF(zony!AC26=1,FC!D26,0)</f>
        <v>0</v>
      </c>
      <c r="G26" s="89">
        <f>IF(zony!AC26=1,prikon!D26*1000,0)</f>
        <v>0</v>
      </c>
      <c r="H26" s="89">
        <f>IF(zony!AC26=1,vysledky!J26,0)</f>
        <v>0</v>
      </c>
      <c r="I26" s="89">
        <f>IF(zony!AC26=1,vysledky!L26,0)</f>
        <v>0</v>
      </c>
      <c r="J26" s="91">
        <f>IF(zony!AC26=1,doba!D26,0)</f>
        <v>0</v>
      </c>
      <c r="K26" s="101">
        <f>IF(zony!AC26=1,doba!E26,0)</f>
        <v>0</v>
      </c>
      <c r="L26" s="100">
        <f>IF(zony!AC26=1,vysledky!K26,0)</f>
        <v>0</v>
      </c>
      <c r="M26" s="100">
        <f>IF(zony!AC26=1,8760,0)</f>
        <v>0</v>
      </c>
      <c r="N26" s="98"/>
      <c r="O26" s="104"/>
      <c r="P26" s="112"/>
      <c r="Q26" s="105"/>
      <c r="R26" s="106"/>
      <c r="S26" s="105"/>
      <c r="T26" s="99"/>
      <c r="U26" s="111"/>
      <c r="V26" s="113"/>
      <c r="W26" s="113"/>
      <c r="X26" s="113"/>
      <c r="Y26" s="108"/>
      <c r="Z26" s="93"/>
    </row>
    <row r="27" spans="2:26" x14ac:dyDescent="0.2">
      <c r="B27">
        <v>8</v>
      </c>
      <c r="C27" s="9" t="str">
        <f>IF(zony!AC27=0,"nezadáno",zony!D27)</f>
        <v>nezadáno</v>
      </c>
      <c r="D27" s="89">
        <f>IF(zony!AC27=1,FO!D27,0)</f>
        <v>0</v>
      </c>
      <c r="E27" s="89">
        <f>IF(zony!AC27=1,FD!D27,0)</f>
        <v>0</v>
      </c>
      <c r="F27" s="89">
        <f>IF(zony!AC27=1,FC!D27,0)</f>
        <v>0</v>
      </c>
      <c r="G27" s="89">
        <f>IF(zony!AC27=1,prikon!D27*1000,0)</f>
        <v>0</v>
      </c>
      <c r="H27" s="89">
        <f>IF(zony!AC27=1,vysledky!J27,0)</f>
        <v>0</v>
      </c>
      <c r="I27" s="89">
        <f>IF(zony!AC27=1,vysledky!L27,0)</f>
        <v>0</v>
      </c>
      <c r="J27" s="91">
        <f>IF(zony!AC27=1,doba!D27,0)</f>
        <v>0</v>
      </c>
      <c r="K27" s="101">
        <f>IF(zony!AC27=1,doba!E27,0)</f>
        <v>0</v>
      </c>
      <c r="L27" s="100">
        <f>IF(zony!AC27=1,vysledky!K27,0)</f>
        <v>0</v>
      </c>
      <c r="M27" s="100">
        <f>IF(zony!AC27=1,8760,0)</f>
        <v>0</v>
      </c>
      <c r="N27" s="98"/>
      <c r="O27" s="104"/>
      <c r="P27" s="112"/>
      <c r="Q27" s="105"/>
      <c r="R27" s="106"/>
      <c r="S27" s="105"/>
      <c r="T27" s="99"/>
      <c r="U27" s="111"/>
      <c r="V27" s="113"/>
      <c r="W27" s="113"/>
      <c r="X27" s="113"/>
      <c r="Y27" s="108"/>
      <c r="Z27" s="93"/>
    </row>
    <row r="28" spans="2:26" x14ac:dyDescent="0.2">
      <c r="B28">
        <v>9</v>
      </c>
      <c r="C28" s="9" t="str">
        <f>IF(zony!AC28=0,"nezadáno",zony!D28)</f>
        <v>nezadáno</v>
      </c>
      <c r="D28" s="89">
        <f>IF(zony!AC28=1,FO!D28,0)</f>
        <v>0</v>
      </c>
      <c r="E28" s="89">
        <f>IF(zony!AC28=1,FD!D28,0)</f>
        <v>0</v>
      </c>
      <c r="F28" s="89">
        <f>IF(zony!AC28=1,FC!D28,0)</f>
        <v>0</v>
      </c>
      <c r="G28" s="89">
        <f>IF(zony!AC28=1,prikon!D28*1000,0)</f>
        <v>0</v>
      </c>
      <c r="H28" s="89">
        <f>IF(zony!AC28=1,vysledky!J28,0)</f>
        <v>0</v>
      </c>
      <c r="I28" s="89">
        <f>IF(zony!AC28=1,vysledky!L28,0)</f>
        <v>0</v>
      </c>
      <c r="J28" s="91">
        <f>IF(zony!AC28=1,doba!D28,0)</f>
        <v>0</v>
      </c>
      <c r="K28" s="101">
        <f>IF(zony!AC28=1,doba!E28,0)</f>
        <v>0</v>
      </c>
      <c r="L28" s="100">
        <f>IF(zony!AC28=1,vysledky!K28,0)</f>
        <v>0</v>
      </c>
      <c r="M28" s="100">
        <f>IF(zony!AC28=1,8760,0)</f>
        <v>0</v>
      </c>
      <c r="N28" s="98"/>
      <c r="O28" s="104"/>
      <c r="P28" s="112"/>
      <c r="Q28" s="105"/>
      <c r="R28" s="106"/>
      <c r="S28" s="105"/>
      <c r="T28" s="99"/>
      <c r="U28" s="111"/>
      <c r="V28" s="113"/>
      <c r="W28" s="113"/>
      <c r="X28" s="113"/>
      <c r="Y28" s="108"/>
      <c r="Z28" s="93"/>
    </row>
    <row r="29" spans="2:26" x14ac:dyDescent="0.2">
      <c r="B29">
        <v>10</v>
      </c>
      <c r="C29" s="9" t="str">
        <f>IF(zony!AC29=0,"nezadáno",zony!D29)</f>
        <v>nezadáno</v>
      </c>
      <c r="D29" s="89">
        <f>IF(zony!AC29=1,FO!D29,0)</f>
        <v>0</v>
      </c>
      <c r="E29" s="89">
        <f>IF(zony!AC29=1,FD!D29,0)</f>
        <v>0</v>
      </c>
      <c r="F29" s="89">
        <f>IF(zony!AC29=1,FC!D29,0)</f>
        <v>0</v>
      </c>
      <c r="G29" s="89">
        <f>IF(zony!AC29=1,prikon!D29*1000,0)</f>
        <v>0</v>
      </c>
      <c r="H29" s="89">
        <f>IF(zony!AC29=1,vysledky!J29,0)</f>
        <v>0</v>
      </c>
      <c r="I29" s="89">
        <f>IF(zony!AC29=1,vysledky!L29,0)</f>
        <v>0</v>
      </c>
      <c r="J29" s="91">
        <f>IF(zony!AC29=1,doba!D29,0)</f>
        <v>0</v>
      </c>
      <c r="K29" s="101">
        <f>IF(zony!AC29=1,doba!E29,0)</f>
        <v>0</v>
      </c>
      <c r="L29" s="100">
        <f>IF(zony!AC29=1,vysledky!K29,0)</f>
        <v>0</v>
      </c>
      <c r="M29" s="100">
        <f>IF(zony!AC29=1,8760,0)</f>
        <v>0</v>
      </c>
      <c r="N29" s="98"/>
      <c r="O29" s="104"/>
      <c r="P29" s="112"/>
      <c r="Q29" s="105"/>
      <c r="R29" s="106"/>
      <c r="S29" s="105"/>
      <c r="T29" s="99"/>
      <c r="U29" s="111"/>
      <c r="V29" s="113"/>
      <c r="W29" s="113"/>
      <c r="X29" s="113"/>
      <c r="Y29" s="108"/>
      <c r="Z29" s="93"/>
    </row>
    <row r="30" spans="2:26" x14ac:dyDescent="0.2">
      <c r="B30">
        <v>11</v>
      </c>
      <c r="C30" s="9" t="str">
        <f>IF(zony!AC30=0,"nezadáno",zony!D30)</f>
        <v>nezadáno</v>
      </c>
      <c r="D30" s="89">
        <f>IF(zony!AC30=1,FO!D30,0)</f>
        <v>0</v>
      </c>
      <c r="E30" s="89">
        <f>IF(zony!AC30=1,FD!D30,0)</f>
        <v>0</v>
      </c>
      <c r="F30" s="89">
        <f>IF(zony!AC30=1,FC!D30,0)</f>
        <v>0</v>
      </c>
      <c r="G30" s="89">
        <f>IF(zony!AC30=1,prikon!D30*1000,0)</f>
        <v>0</v>
      </c>
      <c r="H30" s="89">
        <f>IF(zony!AC30=1,vysledky!J30,0)</f>
        <v>0</v>
      </c>
      <c r="I30" s="89">
        <f>IF(zony!AC30=1,vysledky!L30,0)</f>
        <v>0</v>
      </c>
      <c r="J30" s="91">
        <f>IF(zony!AC30=1,doba!D30,0)</f>
        <v>0</v>
      </c>
      <c r="K30" s="101">
        <f>IF(zony!AC30=1,doba!E30,0)</f>
        <v>0</v>
      </c>
      <c r="L30" s="100">
        <f>IF(zony!AC30=1,vysledky!K30,0)</f>
        <v>0</v>
      </c>
      <c r="M30" s="100">
        <f>IF(zony!AC30=1,8760,0)</f>
        <v>0</v>
      </c>
      <c r="N30" s="90"/>
      <c r="O30" s="104"/>
      <c r="P30" s="112"/>
      <c r="Q30" s="105"/>
      <c r="R30" s="106"/>
      <c r="S30" s="105"/>
      <c r="T30" s="92"/>
      <c r="U30" s="111"/>
      <c r="V30" s="113"/>
      <c r="W30" s="113"/>
      <c r="X30" s="113"/>
      <c r="Y30" s="108"/>
    </row>
    <row r="31" spans="2:26" x14ac:dyDescent="0.2">
      <c r="B31">
        <v>12</v>
      </c>
      <c r="C31" s="9" t="str">
        <f>IF(zony!AC31=0,"nezadáno",zony!D31)</f>
        <v>nezadáno</v>
      </c>
      <c r="D31" s="89">
        <f>IF(zony!AC31=1,FO!D31,0)</f>
        <v>0</v>
      </c>
      <c r="E31" s="89">
        <f>IF(zony!AC31=1,FD!D31,0)</f>
        <v>0</v>
      </c>
      <c r="F31" s="89">
        <f>IF(zony!AC31=1,FC!D31,0)</f>
        <v>0</v>
      </c>
      <c r="G31" s="89">
        <f>IF(zony!AC31=1,prikon!D31*1000,0)</f>
        <v>0</v>
      </c>
      <c r="H31" s="89">
        <f>IF(zony!AC31=1,vysledky!J31,0)</f>
        <v>0</v>
      </c>
      <c r="I31" s="89">
        <f>IF(zony!AC31=1,vysledky!L31,0)</f>
        <v>0</v>
      </c>
      <c r="J31" s="91">
        <f>IF(zony!AC31=1,doba!D31,0)</f>
        <v>0</v>
      </c>
      <c r="K31" s="101">
        <f>IF(zony!AC31=1,doba!E31,0)</f>
        <v>0</v>
      </c>
      <c r="L31" s="100">
        <f>IF(zony!AC31=1,vysledky!K31,0)</f>
        <v>0</v>
      </c>
      <c r="M31" s="100">
        <f>IF(zony!AC31=1,8760,0)</f>
        <v>0</v>
      </c>
      <c r="O31" s="104"/>
      <c r="P31" s="112"/>
      <c r="Q31" s="105"/>
      <c r="R31" s="106"/>
      <c r="S31" s="105"/>
      <c r="T31" s="54"/>
      <c r="U31" s="111"/>
      <c r="V31" s="113"/>
      <c r="W31" s="113"/>
      <c r="X31" s="113"/>
      <c r="Y31" s="108"/>
    </row>
    <row r="32" spans="2:26" x14ac:dyDescent="0.2">
      <c r="B32">
        <v>13</v>
      </c>
      <c r="C32" s="9" t="str">
        <f>IF(zony!AC32=0,"nezadáno",zony!D32)</f>
        <v>nezadáno</v>
      </c>
      <c r="D32" s="89">
        <f>IF(zony!AC32=1,FO!D32,0)</f>
        <v>0</v>
      </c>
      <c r="E32" s="89">
        <f>IF(zony!AC32=1,FD!D32,0)</f>
        <v>0</v>
      </c>
      <c r="F32" s="89">
        <f>IF(zony!AC32=1,FC!D32,0)</f>
        <v>0</v>
      </c>
      <c r="G32" s="89">
        <f>IF(zony!AC32=1,prikon!D32*1000,0)</f>
        <v>0</v>
      </c>
      <c r="H32" s="89">
        <f>IF(zony!AC32=1,vysledky!J32,0)</f>
        <v>0</v>
      </c>
      <c r="I32" s="89">
        <f>IF(zony!AC32=1,vysledky!L32,0)</f>
        <v>0</v>
      </c>
      <c r="J32" s="91">
        <f>IF(zony!AC32=1,doba!D32,0)</f>
        <v>0</v>
      </c>
      <c r="K32" s="101">
        <f>IF(zony!AC32=1,doba!E32,0)</f>
        <v>0</v>
      </c>
      <c r="L32" s="100">
        <f>IF(zony!AC32=1,vysledky!K32,0)</f>
        <v>0</v>
      </c>
      <c r="M32" s="100">
        <f>IF(zony!AC32=1,8760,0)</f>
        <v>0</v>
      </c>
      <c r="O32" s="104"/>
      <c r="P32" s="112"/>
      <c r="Q32" s="105"/>
      <c r="R32" s="106"/>
      <c r="S32" s="105"/>
      <c r="U32" s="111"/>
      <c r="V32" s="113"/>
      <c r="W32" s="113"/>
      <c r="X32" s="113"/>
      <c r="Y32" s="108"/>
    </row>
    <row r="33" spans="2:25" x14ac:dyDescent="0.2">
      <c r="B33">
        <v>14</v>
      </c>
      <c r="C33" s="9" t="str">
        <f>IF(zony!AC33=0,"nezadáno",zony!D33)</f>
        <v>nezadáno</v>
      </c>
      <c r="D33" s="89">
        <f>IF(zony!AC33=1,FO!D33,0)</f>
        <v>0</v>
      </c>
      <c r="E33" s="89">
        <f>IF(zony!AC33=1,FD!D33,0)</f>
        <v>0</v>
      </c>
      <c r="F33" s="89">
        <f>IF(zony!AC33=1,FC!D33,0)</f>
        <v>0</v>
      </c>
      <c r="G33" s="89">
        <f>IF(zony!AC33=1,prikon!D33*1000,0)</f>
        <v>0</v>
      </c>
      <c r="H33" s="89">
        <f>IF(zony!AC33=1,vysledky!J33,0)</f>
        <v>0</v>
      </c>
      <c r="I33" s="89">
        <f>IF(zony!AC33=1,vysledky!L33,0)</f>
        <v>0</v>
      </c>
      <c r="J33" s="91">
        <f>IF(zony!AC33=1,doba!D33,0)</f>
        <v>0</v>
      </c>
      <c r="K33" s="101">
        <f>IF(zony!AC33=1,doba!E33,0)</f>
        <v>0</v>
      </c>
      <c r="L33" s="100">
        <f>IF(zony!AC33=1,vysledky!K33,0)</f>
        <v>0</v>
      </c>
      <c r="M33" s="100">
        <f>IF(zony!AC33=1,8760,0)</f>
        <v>0</v>
      </c>
      <c r="O33" s="104"/>
      <c r="P33" s="112"/>
      <c r="Q33" s="105"/>
      <c r="R33" s="106"/>
      <c r="S33" s="105"/>
      <c r="U33" s="111"/>
      <c r="V33" s="113"/>
      <c r="W33" s="113"/>
      <c r="X33" s="113"/>
      <c r="Y33" s="108"/>
    </row>
    <row r="34" spans="2:25" x14ac:dyDescent="0.2">
      <c r="B34">
        <v>15</v>
      </c>
      <c r="C34" s="9" t="str">
        <f>IF(zony!AC34=0,"nezadáno",zony!D34)</f>
        <v>nezadáno</v>
      </c>
      <c r="D34" s="89">
        <f>IF(zony!AC34=1,FO!D34,0)</f>
        <v>0</v>
      </c>
      <c r="E34" s="89">
        <f>IF(zony!AC34=1,FD!D34,0)</f>
        <v>0</v>
      </c>
      <c r="F34" s="89">
        <f>IF(zony!AC34=1,FC!D34,0)</f>
        <v>0</v>
      </c>
      <c r="G34" s="89">
        <f>IF(zony!AC34=1,prikon!D34*1000,0)</f>
        <v>0</v>
      </c>
      <c r="H34" s="89">
        <f>IF(zony!AC34=1,vysledky!J34,0)</f>
        <v>0</v>
      </c>
      <c r="I34" s="89">
        <f>IF(zony!AC34=1,vysledky!L34,0)</f>
        <v>0</v>
      </c>
      <c r="J34" s="91">
        <f>IF(zony!AC34=1,doba!D34,0)</f>
        <v>0</v>
      </c>
      <c r="K34" s="101">
        <f>IF(zony!AC34=1,doba!E34,0)</f>
        <v>0</v>
      </c>
      <c r="L34" s="100">
        <f>IF(zony!AC34=1,vysledky!K34,0)</f>
        <v>0</v>
      </c>
      <c r="M34" s="100">
        <f>IF(zony!AC34=1,8760,0)</f>
        <v>0</v>
      </c>
      <c r="O34" s="104"/>
      <c r="P34" s="112"/>
      <c r="Q34" s="105"/>
      <c r="R34" s="106"/>
      <c r="S34" s="105"/>
      <c r="U34" s="111"/>
      <c r="V34" s="113"/>
      <c r="W34" s="113"/>
      <c r="X34" s="113"/>
      <c r="Y34" s="108"/>
    </row>
    <row r="35" spans="2:25" x14ac:dyDescent="0.2">
      <c r="B35">
        <v>16</v>
      </c>
      <c r="C35" s="9" t="str">
        <f>IF(zony!AC35=0,"nezadáno",zony!D35)</f>
        <v>nezadáno</v>
      </c>
      <c r="D35" s="89">
        <f>IF(zony!AC35=1,FO!D35,0)</f>
        <v>0</v>
      </c>
      <c r="E35" s="89">
        <f>IF(zony!AC35=1,FD!D35,0)</f>
        <v>0</v>
      </c>
      <c r="F35" s="89">
        <f>IF(zony!AC35=1,FC!D35,0)</f>
        <v>0</v>
      </c>
      <c r="G35" s="89">
        <f>IF(zony!AC35=1,prikon!D35*1000,0)</f>
        <v>0</v>
      </c>
      <c r="H35" s="89">
        <f>IF(zony!AC35=1,vysledky!J35,0)</f>
        <v>0</v>
      </c>
      <c r="I35" s="89">
        <f>IF(zony!AC35=1,vysledky!L35,0)</f>
        <v>0</v>
      </c>
      <c r="J35" s="91">
        <f>IF(zony!AC35=1,doba!D35,0)</f>
        <v>0</v>
      </c>
      <c r="K35" s="101">
        <f>IF(zony!AC35=1,doba!E35,0)</f>
        <v>0</v>
      </c>
      <c r="L35" s="100">
        <f>IF(zony!AC35=1,vysledky!K35,0)</f>
        <v>0</v>
      </c>
      <c r="M35" s="100">
        <f>IF(zony!AC35=1,8760,0)</f>
        <v>0</v>
      </c>
      <c r="O35" s="104"/>
      <c r="P35" s="112"/>
      <c r="Q35" s="105"/>
      <c r="R35" s="106"/>
      <c r="S35" s="105"/>
      <c r="U35" s="111"/>
      <c r="V35" s="113"/>
      <c r="W35" s="113"/>
      <c r="X35" s="113"/>
      <c r="Y35" s="108"/>
    </row>
    <row r="36" spans="2:25" x14ac:dyDescent="0.2">
      <c r="B36">
        <v>17</v>
      </c>
      <c r="C36" s="9" t="str">
        <f>IF(zony!AC36=0,"nezadáno",zony!D36)</f>
        <v>nezadáno</v>
      </c>
      <c r="D36" s="89">
        <f>IF(zony!AC36=1,FO!D36,0)</f>
        <v>0</v>
      </c>
      <c r="E36" s="89">
        <f>IF(zony!AC36=1,FD!D36,0)</f>
        <v>0</v>
      </c>
      <c r="F36" s="89">
        <f>IF(zony!AC36=1,FC!D36,0)</f>
        <v>0</v>
      </c>
      <c r="G36" s="89">
        <f>IF(zony!AC36=1,prikon!D36*1000,0)</f>
        <v>0</v>
      </c>
      <c r="H36" s="89">
        <f>IF(zony!AC36=1,vysledky!J36,0)</f>
        <v>0</v>
      </c>
      <c r="I36" s="89">
        <f>IF(zony!AC36=1,vysledky!L36,0)</f>
        <v>0</v>
      </c>
      <c r="J36" s="91">
        <f>IF(zony!AC36=1,doba!D36,0)</f>
        <v>0</v>
      </c>
      <c r="K36" s="101">
        <f>IF(zony!AC36=1,doba!E36,0)</f>
        <v>0</v>
      </c>
      <c r="L36" s="100">
        <f>IF(zony!AC36=1,vysledky!K36,0)</f>
        <v>0</v>
      </c>
      <c r="M36" s="100">
        <f>IF(zony!AC36=1,8760,0)</f>
        <v>0</v>
      </c>
      <c r="O36" s="104"/>
      <c r="P36" s="112"/>
      <c r="Q36" s="105"/>
      <c r="R36" s="106"/>
      <c r="S36" s="105"/>
      <c r="U36" s="111"/>
      <c r="V36" s="113"/>
      <c r="W36" s="113"/>
      <c r="X36" s="113"/>
      <c r="Y36" s="108"/>
    </row>
    <row r="37" spans="2:25" x14ac:dyDescent="0.2">
      <c r="B37">
        <v>18</v>
      </c>
      <c r="C37" s="9" t="str">
        <f>IF(zony!AC37=0,"nezadáno",zony!D37)</f>
        <v>nezadáno</v>
      </c>
      <c r="D37" s="89">
        <f>IF(zony!AC37=1,FO!D37,0)</f>
        <v>0</v>
      </c>
      <c r="E37" s="89">
        <f>IF(zony!AC37=1,FD!D37,0)</f>
        <v>0</v>
      </c>
      <c r="F37" s="89">
        <f>IF(zony!AC37=1,FC!D37,0)</f>
        <v>0</v>
      </c>
      <c r="G37" s="89">
        <f>IF(zony!AC37=1,prikon!D37*1000,0)</f>
        <v>0</v>
      </c>
      <c r="H37" s="89">
        <f>IF(zony!AC37=1,vysledky!J37,0)</f>
        <v>0</v>
      </c>
      <c r="I37" s="89">
        <f>IF(zony!AC37=1,vysledky!L37,0)</f>
        <v>0</v>
      </c>
      <c r="J37" s="91">
        <f>IF(zony!AC37=1,doba!D37,0)</f>
        <v>0</v>
      </c>
      <c r="K37" s="101">
        <f>IF(zony!AC37=1,doba!E37,0)</f>
        <v>0</v>
      </c>
      <c r="L37" s="100">
        <f>IF(zony!AC37=1,vysledky!K37,0)</f>
        <v>0</v>
      </c>
      <c r="M37" s="100">
        <f>IF(zony!AC37=1,8760,0)</f>
        <v>0</v>
      </c>
      <c r="O37" s="104"/>
      <c r="P37" s="112"/>
      <c r="Q37" s="105"/>
      <c r="R37" s="106"/>
      <c r="S37" s="105"/>
      <c r="U37" s="111"/>
      <c r="V37" s="113"/>
      <c r="W37" s="113"/>
      <c r="X37" s="113"/>
      <c r="Y37" s="108"/>
    </row>
    <row r="38" spans="2:25" x14ac:dyDescent="0.2">
      <c r="B38">
        <v>19</v>
      </c>
      <c r="C38" s="9" t="str">
        <f>IF(zony!AC38=0,"nezadáno",zony!D38)</f>
        <v>nezadáno</v>
      </c>
      <c r="D38" s="89">
        <f>IF(zony!AC38=1,FO!D38,0)</f>
        <v>0</v>
      </c>
      <c r="E38" s="89">
        <f>IF(zony!AC38=1,FD!D38,0)</f>
        <v>0</v>
      </c>
      <c r="F38" s="89">
        <f>IF(zony!AC38=1,FC!D38,0)</f>
        <v>0</v>
      </c>
      <c r="G38" s="89">
        <f>IF(zony!AC38=1,prikon!D38*1000,0)</f>
        <v>0</v>
      </c>
      <c r="H38" s="89">
        <f>IF(zony!AC38=1,vysledky!J38,0)</f>
        <v>0</v>
      </c>
      <c r="I38" s="89">
        <f>IF(zony!AC38=1,vysledky!L38,0)</f>
        <v>0</v>
      </c>
      <c r="J38" s="91">
        <f>IF(zony!AC38=1,doba!D38,0)</f>
        <v>0</v>
      </c>
      <c r="K38" s="101">
        <f>IF(zony!AC38=1,doba!E38,0)</f>
        <v>0</v>
      </c>
      <c r="L38" s="100">
        <f>IF(zony!AC38=1,vysledky!K38,0)</f>
        <v>0</v>
      </c>
      <c r="M38" s="100">
        <f>IF(zony!AC38=1,8760,0)</f>
        <v>0</v>
      </c>
      <c r="O38" s="104"/>
      <c r="P38" s="112"/>
      <c r="Q38" s="105"/>
      <c r="R38" s="106"/>
      <c r="S38" s="105"/>
      <c r="U38" s="111"/>
      <c r="V38" s="113"/>
      <c r="W38" s="113"/>
      <c r="X38" s="113"/>
      <c r="Y38" s="108"/>
    </row>
    <row r="39" spans="2:25" x14ac:dyDescent="0.2">
      <c r="B39">
        <v>20</v>
      </c>
      <c r="C39" s="9" t="str">
        <f>IF(zony!AC39=0,"nezadáno",zony!D39)</f>
        <v>nezadáno</v>
      </c>
      <c r="D39" s="89">
        <f>IF(zony!AC39=1,FO!D39,0)</f>
        <v>0</v>
      </c>
      <c r="E39" s="89">
        <f>IF(zony!AC39=1,FD!D39,0)</f>
        <v>0</v>
      </c>
      <c r="F39" s="89">
        <f>IF(zony!AC39=1,FC!D39,0)</f>
        <v>0</v>
      </c>
      <c r="G39" s="89">
        <f>IF(zony!AC39=1,prikon!D39*1000,0)</f>
        <v>0</v>
      </c>
      <c r="H39" s="89">
        <f>IF(zony!AC39=1,vysledky!J39,0)</f>
        <v>0</v>
      </c>
      <c r="I39" s="89">
        <f>IF(zony!AC39=1,vysledky!L39,0)</f>
        <v>0</v>
      </c>
      <c r="J39" s="91">
        <f>IF(zony!AC39=1,doba!D39,0)</f>
        <v>0</v>
      </c>
      <c r="K39" s="101">
        <f>IF(zony!AC39=1,doba!E39,0)</f>
        <v>0</v>
      </c>
      <c r="L39" s="100">
        <f>IF(zony!AC39=1,vysledky!K39,0)</f>
        <v>0</v>
      </c>
      <c r="M39" s="100">
        <f>IF(zony!AC39=1,8760,0)</f>
        <v>0</v>
      </c>
      <c r="O39" s="104"/>
      <c r="P39" s="112"/>
      <c r="Q39" s="105"/>
      <c r="R39" s="106"/>
      <c r="S39" s="105"/>
      <c r="U39" s="111"/>
      <c r="V39" s="113"/>
      <c r="W39" s="113"/>
      <c r="X39" s="113"/>
      <c r="Y39" s="108"/>
    </row>
    <row r="40" spans="2:25" x14ac:dyDescent="0.2">
      <c r="B40">
        <v>21</v>
      </c>
      <c r="C40" s="9" t="str">
        <f>IF(zony!AC40=0,"nezadáno",zony!D40)</f>
        <v>nezadáno</v>
      </c>
      <c r="D40" s="89">
        <f>IF(zony!AC40=1,FO!D40,0)</f>
        <v>0</v>
      </c>
      <c r="E40" s="89">
        <f>IF(zony!AC40=1,FD!D40,0)</f>
        <v>0</v>
      </c>
      <c r="F40" s="89">
        <f>IF(zony!AC40=1,FC!D40,0)</f>
        <v>0</v>
      </c>
      <c r="G40" s="89">
        <f>IF(zony!AC40=1,prikon!D40*1000,0)</f>
        <v>0</v>
      </c>
      <c r="H40" s="89">
        <f>IF(zony!AC40=1,vysledky!J40,0)</f>
        <v>0</v>
      </c>
      <c r="I40" s="89">
        <f>IF(zony!AC40=1,vysledky!L40,0)</f>
        <v>0</v>
      </c>
      <c r="J40" s="91">
        <f>IF(zony!AC40=1,doba!D40,0)</f>
        <v>0</v>
      </c>
      <c r="K40" s="101">
        <f>IF(zony!AC40=1,doba!E40,0)</f>
        <v>0</v>
      </c>
      <c r="L40" s="100">
        <f>IF(zony!AC40=1,vysledky!K40,0)</f>
        <v>0</v>
      </c>
      <c r="M40" s="100">
        <f>IF(zony!AC40=1,8760,0)</f>
        <v>0</v>
      </c>
      <c r="O40" s="104"/>
      <c r="P40" s="112"/>
      <c r="Q40" s="105"/>
      <c r="R40" s="106"/>
      <c r="S40" s="105"/>
      <c r="U40" s="111"/>
      <c r="V40" s="113"/>
      <c r="W40" s="113"/>
      <c r="X40" s="113"/>
      <c r="Y40" s="108"/>
    </row>
    <row r="41" spans="2:25" x14ac:dyDescent="0.2">
      <c r="B41">
        <v>22</v>
      </c>
      <c r="C41" s="9" t="str">
        <f>IF(zony!AC41=0,"nezadáno",zony!D41)</f>
        <v>nezadáno</v>
      </c>
      <c r="D41" s="89">
        <f>IF(zony!AC41=1,FO!D41,0)</f>
        <v>0</v>
      </c>
      <c r="E41" s="89">
        <f>IF(zony!AC41=1,FD!D41,0)</f>
        <v>0</v>
      </c>
      <c r="F41" s="89">
        <f>IF(zony!AC41=1,FC!D41,0)</f>
        <v>0</v>
      </c>
      <c r="G41" s="89">
        <f>IF(zony!AC41=1,prikon!D41*1000,0)</f>
        <v>0</v>
      </c>
      <c r="H41" s="89">
        <f>IF(zony!AC41=1,vysledky!J41,0)</f>
        <v>0</v>
      </c>
      <c r="I41" s="89">
        <f>IF(zony!AC41=1,vysledky!L41,0)</f>
        <v>0</v>
      </c>
      <c r="J41" s="91">
        <f>IF(zony!AC41=1,doba!D41,0)</f>
        <v>0</v>
      </c>
      <c r="K41" s="101">
        <f>IF(zony!AC41=1,doba!E41,0)</f>
        <v>0</v>
      </c>
      <c r="L41" s="100">
        <f>IF(zony!AC41=1,vysledky!K41,0)</f>
        <v>0</v>
      </c>
      <c r="M41" s="100">
        <f>IF(zony!AC41=1,8760,0)</f>
        <v>0</v>
      </c>
      <c r="O41" s="104"/>
      <c r="P41" s="112"/>
      <c r="Q41" s="105"/>
      <c r="R41" s="106"/>
      <c r="S41" s="105"/>
      <c r="U41" s="111"/>
      <c r="V41" s="113"/>
      <c r="W41" s="113"/>
      <c r="X41" s="113"/>
      <c r="Y41" s="108"/>
    </row>
    <row r="42" spans="2:25" x14ac:dyDescent="0.2">
      <c r="B42">
        <v>23</v>
      </c>
      <c r="C42" s="9" t="str">
        <f>IF(zony!AC42=0,"nezadáno",zony!D42)</f>
        <v>nezadáno</v>
      </c>
      <c r="D42" s="89">
        <f>IF(zony!AC42=1,FO!D42,0)</f>
        <v>0</v>
      </c>
      <c r="E42" s="89">
        <f>IF(zony!AC42=1,FD!D42,0)</f>
        <v>0</v>
      </c>
      <c r="F42" s="89">
        <f>IF(zony!AC42=1,FC!D42,0)</f>
        <v>0</v>
      </c>
      <c r="G42" s="89">
        <f>IF(zony!AC42=1,prikon!D42*1000,0)</f>
        <v>0</v>
      </c>
      <c r="H42" s="89">
        <f>IF(zony!AC42=1,vysledky!J42,0)</f>
        <v>0</v>
      </c>
      <c r="I42" s="89">
        <f>IF(zony!AC42=1,vysledky!L42,0)</f>
        <v>0</v>
      </c>
      <c r="J42" s="91">
        <f>IF(zony!AC42=1,doba!D42,0)</f>
        <v>0</v>
      </c>
      <c r="K42" s="101">
        <f>IF(zony!AC42=1,doba!E42,0)</f>
        <v>0</v>
      </c>
      <c r="L42" s="100">
        <f>IF(zony!AC42=1,vysledky!K42,0)</f>
        <v>0</v>
      </c>
      <c r="M42" s="100">
        <f>IF(zony!AC42=1,8760,0)</f>
        <v>0</v>
      </c>
      <c r="O42" s="104"/>
      <c r="P42" s="112"/>
      <c r="Q42" s="105"/>
      <c r="R42" s="106"/>
      <c r="S42" s="105"/>
      <c r="U42" s="111"/>
      <c r="V42" s="113"/>
      <c r="W42" s="113"/>
      <c r="X42" s="113"/>
      <c r="Y42" s="108"/>
    </row>
    <row r="43" spans="2:25" x14ac:dyDescent="0.2">
      <c r="B43">
        <v>24</v>
      </c>
      <c r="C43" s="9" t="str">
        <f>IF(zony!AC43=0,"nezadáno",zony!D43)</f>
        <v>nezadáno</v>
      </c>
      <c r="D43" s="89">
        <f>IF(zony!AC43=1,FO!D43,0)</f>
        <v>0</v>
      </c>
      <c r="E43" s="89">
        <f>IF(zony!AC43=1,FD!D43,0)</f>
        <v>0</v>
      </c>
      <c r="F43" s="89">
        <f>IF(zony!AC43=1,FC!D43,0)</f>
        <v>0</v>
      </c>
      <c r="G43" s="89">
        <f>IF(zony!AC43=1,prikon!D43*1000,0)</f>
        <v>0</v>
      </c>
      <c r="H43" s="89">
        <f>IF(zony!AC43=1,vysledky!J43,0)</f>
        <v>0</v>
      </c>
      <c r="I43" s="89">
        <f>IF(zony!AC43=1,vysledky!L43,0)</f>
        <v>0</v>
      </c>
      <c r="J43" s="91">
        <f>IF(zony!AC43=1,doba!D43,0)</f>
        <v>0</v>
      </c>
      <c r="K43" s="101">
        <f>IF(zony!AC43=1,doba!E43,0)</f>
        <v>0</v>
      </c>
      <c r="L43" s="100">
        <f>IF(zony!AC43=1,vysledky!K43,0)</f>
        <v>0</v>
      </c>
      <c r="M43" s="100">
        <f>IF(zony!AC43=1,8760,0)</f>
        <v>0</v>
      </c>
      <c r="O43" s="104"/>
      <c r="P43" s="112"/>
      <c r="Q43" s="105"/>
      <c r="R43" s="106"/>
      <c r="S43" s="105"/>
      <c r="U43" s="111"/>
      <c r="V43" s="113"/>
      <c r="W43" s="113"/>
      <c r="X43" s="113"/>
      <c r="Y43" s="108"/>
    </row>
    <row r="44" spans="2:25" x14ac:dyDescent="0.2">
      <c r="B44">
        <v>25</v>
      </c>
      <c r="C44" s="9" t="str">
        <f>IF(zony!AC44=0,"nezadáno",zony!D44)</f>
        <v>nezadáno</v>
      </c>
      <c r="D44" s="89">
        <f>IF(zony!AC44=1,FO!D44,0)</f>
        <v>0</v>
      </c>
      <c r="E44" s="89">
        <f>IF(zony!AC44=1,FD!D44,0)</f>
        <v>0</v>
      </c>
      <c r="F44" s="89">
        <f>IF(zony!AC44=1,FC!D44,0)</f>
        <v>0</v>
      </c>
      <c r="G44" s="89">
        <f>IF(zony!AC44=1,prikon!D44*1000,0)</f>
        <v>0</v>
      </c>
      <c r="H44" s="89">
        <f>IF(zony!AC44=1,vysledky!J44,0)</f>
        <v>0</v>
      </c>
      <c r="I44" s="89">
        <f>IF(zony!AC44=1,vysledky!L44,0)</f>
        <v>0</v>
      </c>
      <c r="J44" s="91">
        <f>IF(zony!AC44=1,doba!D44,0)</f>
        <v>0</v>
      </c>
      <c r="K44" s="101">
        <f>IF(zony!AC44=1,doba!E44,0)</f>
        <v>0</v>
      </c>
      <c r="L44" s="100">
        <f>IF(zony!AC44=1,vysledky!K44,0)</f>
        <v>0</v>
      </c>
      <c r="M44" s="100">
        <f>IF(zony!AC44=1,8760,0)</f>
        <v>0</v>
      </c>
      <c r="O44" s="104"/>
      <c r="P44" s="112"/>
      <c r="Q44" s="105"/>
      <c r="R44" s="106"/>
      <c r="S44" s="105"/>
      <c r="U44" s="111"/>
      <c r="V44" s="113"/>
      <c r="W44" s="113"/>
      <c r="X44" s="113"/>
      <c r="Y44" s="108"/>
    </row>
    <row r="45" spans="2:25" x14ac:dyDescent="0.2">
      <c r="B45">
        <v>26</v>
      </c>
      <c r="C45" s="9" t="str">
        <f>IF(zony!AC45=0,"nezadáno",zony!D45)</f>
        <v>nezadáno</v>
      </c>
      <c r="D45" s="89">
        <f>IF(zony!AC45=1,FO!D45,0)</f>
        <v>0</v>
      </c>
      <c r="E45" s="89">
        <f>IF(zony!AC45=1,FD!D45,0)</f>
        <v>0</v>
      </c>
      <c r="F45" s="89">
        <f>IF(zony!AC45=1,FC!D45,0)</f>
        <v>0</v>
      </c>
      <c r="G45" s="89">
        <f>IF(zony!AC45=1,prikon!D45*1000,0)</f>
        <v>0</v>
      </c>
      <c r="H45" s="89">
        <f>IF(zony!AC45=1,vysledky!J45,0)</f>
        <v>0</v>
      </c>
      <c r="I45" s="89">
        <f>IF(zony!AC45=1,vysledky!L45,0)</f>
        <v>0</v>
      </c>
      <c r="J45" s="91">
        <f>IF(zony!AC45=1,doba!D45,0)</f>
        <v>0</v>
      </c>
      <c r="K45" s="101">
        <f>IF(zony!AC45=1,doba!E45,0)</f>
        <v>0</v>
      </c>
      <c r="L45" s="100">
        <f>IF(zony!AC45=1,vysledky!K45,0)</f>
        <v>0</v>
      </c>
      <c r="M45" s="100">
        <f>IF(zony!AC45=1,8760,0)</f>
        <v>0</v>
      </c>
      <c r="O45" s="104"/>
      <c r="P45" s="112"/>
      <c r="Q45" s="105"/>
      <c r="R45" s="106"/>
      <c r="S45" s="105"/>
      <c r="U45" s="111"/>
      <c r="V45" s="113"/>
      <c r="W45" s="113"/>
      <c r="X45" s="113"/>
      <c r="Y45" s="108"/>
    </row>
    <row r="46" spans="2:25" x14ac:dyDescent="0.2">
      <c r="B46">
        <v>27</v>
      </c>
      <c r="C46" s="9" t="str">
        <f>IF(zony!AC46=0,"nezadáno",zony!D46)</f>
        <v>nezadáno</v>
      </c>
      <c r="D46" s="89">
        <f>IF(zony!AC46=1,FO!D46,0)</f>
        <v>0</v>
      </c>
      <c r="E46" s="89">
        <f>IF(zony!AC46=1,FD!D46,0)</f>
        <v>0</v>
      </c>
      <c r="F46" s="89">
        <f>IF(zony!AC46=1,FC!D46,0)</f>
        <v>0</v>
      </c>
      <c r="G46" s="89">
        <f>IF(zony!AC46=1,prikon!D46*1000,0)</f>
        <v>0</v>
      </c>
      <c r="H46" s="89">
        <f>IF(zony!AC46=1,vysledky!J46,0)</f>
        <v>0</v>
      </c>
      <c r="I46" s="89">
        <f>IF(zony!AC46=1,vysledky!L46,0)</f>
        <v>0</v>
      </c>
      <c r="J46" s="91">
        <f>IF(zony!AC46=1,doba!D46,0)</f>
        <v>0</v>
      </c>
      <c r="K46" s="101">
        <f>IF(zony!AC46=1,doba!E46,0)</f>
        <v>0</v>
      </c>
      <c r="L46" s="100">
        <f>IF(zony!AC46=1,vysledky!K46,0)</f>
        <v>0</v>
      </c>
      <c r="M46" s="100">
        <f>IF(zony!AC46=1,8760,0)</f>
        <v>0</v>
      </c>
      <c r="O46" s="104"/>
      <c r="P46" s="112"/>
      <c r="Q46" s="105"/>
      <c r="R46" s="106"/>
      <c r="S46" s="105"/>
      <c r="U46" s="111"/>
      <c r="V46" s="113"/>
      <c r="W46" s="113"/>
      <c r="X46" s="113"/>
      <c r="Y46" s="108"/>
    </row>
    <row r="47" spans="2:25" x14ac:dyDescent="0.2">
      <c r="B47">
        <v>28</v>
      </c>
      <c r="C47" s="9" t="str">
        <f>IF(zony!AC47=0,"nezadáno",zony!D47)</f>
        <v>nezadáno</v>
      </c>
      <c r="D47" s="89">
        <f>IF(zony!AC47=1,FO!D47,0)</f>
        <v>0</v>
      </c>
      <c r="E47" s="89">
        <f>IF(zony!AC47=1,FD!D47,0)</f>
        <v>0</v>
      </c>
      <c r="F47" s="89">
        <f>IF(zony!AC47=1,FC!D47,0)</f>
        <v>0</v>
      </c>
      <c r="G47" s="89">
        <f>IF(zony!AC47=1,prikon!D47*1000,0)</f>
        <v>0</v>
      </c>
      <c r="H47" s="89">
        <f>IF(zony!AC47=1,vysledky!J47,0)</f>
        <v>0</v>
      </c>
      <c r="I47" s="89">
        <f>IF(zony!AC47=1,vysledky!L47,0)</f>
        <v>0</v>
      </c>
      <c r="J47" s="91">
        <f>IF(zony!AC47=1,doba!D47,0)</f>
        <v>0</v>
      </c>
      <c r="K47" s="101">
        <f>IF(zony!AC47=1,doba!E47,0)</f>
        <v>0</v>
      </c>
      <c r="L47" s="100">
        <f>IF(zony!AC47=1,vysledky!K47,0)</f>
        <v>0</v>
      </c>
      <c r="M47" s="100">
        <f>IF(zony!AC47=1,8760,0)</f>
        <v>0</v>
      </c>
      <c r="O47" s="104"/>
      <c r="P47" s="112"/>
      <c r="Q47" s="105"/>
      <c r="R47" s="106"/>
      <c r="S47" s="105"/>
      <c r="U47" s="111"/>
      <c r="V47" s="113"/>
      <c r="W47" s="113"/>
      <c r="X47" s="113"/>
      <c r="Y47" s="108"/>
    </row>
    <row r="48" spans="2:25" x14ac:dyDescent="0.2">
      <c r="B48">
        <v>29</v>
      </c>
      <c r="C48" s="9" t="str">
        <f>IF(zony!AC48=0,"nezadáno",zony!D48)</f>
        <v>nezadáno</v>
      </c>
      <c r="D48" s="89">
        <f>IF(zony!AC48=1,FO!D48,0)</f>
        <v>0</v>
      </c>
      <c r="E48" s="89">
        <f>IF(zony!AC48=1,FD!D48,0)</f>
        <v>0</v>
      </c>
      <c r="F48" s="89">
        <f>IF(zony!AC48=1,FC!D48,0)</f>
        <v>0</v>
      </c>
      <c r="G48" s="89">
        <f>IF(zony!AC48=1,prikon!D48*1000,0)</f>
        <v>0</v>
      </c>
      <c r="H48" s="89">
        <f>IF(zony!AC48=1,vysledky!J48,0)</f>
        <v>0</v>
      </c>
      <c r="I48" s="89">
        <f>IF(zony!AC48=1,vysledky!L48,0)</f>
        <v>0</v>
      </c>
      <c r="J48" s="91">
        <f>IF(zony!AC48=1,doba!D48,0)</f>
        <v>0</v>
      </c>
      <c r="K48" s="101">
        <f>IF(zony!AC48=1,doba!E48,0)</f>
        <v>0</v>
      </c>
      <c r="L48" s="100">
        <f>IF(zony!AC48=1,vysledky!K48,0)</f>
        <v>0</v>
      </c>
      <c r="M48" s="100">
        <f>IF(zony!AC48=1,8760,0)</f>
        <v>0</v>
      </c>
      <c r="O48" s="104"/>
      <c r="P48" s="112"/>
      <c r="Q48" s="105"/>
      <c r="R48" s="106"/>
      <c r="S48" s="105"/>
      <c r="U48" s="111"/>
      <c r="V48" s="113"/>
      <c r="W48" s="113"/>
      <c r="X48" s="113"/>
      <c r="Y48" s="108"/>
    </row>
    <row r="49" spans="2:25" x14ac:dyDescent="0.2">
      <c r="B49">
        <v>30</v>
      </c>
      <c r="C49" s="9" t="str">
        <f>IF(zony!AC49=0,"nezadáno",zony!D49)</f>
        <v>nezadáno</v>
      </c>
      <c r="D49" s="89">
        <f>IF(zony!AC49=1,FO!D49,0)</f>
        <v>0</v>
      </c>
      <c r="E49" s="89">
        <f>IF(zony!AC49=1,FD!D49,0)</f>
        <v>0</v>
      </c>
      <c r="F49" s="89">
        <f>IF(zony!AC49=1,FC!D49,0)</f>
        <v>0</v>
      </c>
      <c r="G49" s="89">
        <f>IF(zony!AC49=1,prikon!D49*1000,0)</f>
        <v>0</v>
      </c>
      <c r="H49" s="89">
        <f>IF(zony!AC49=1,vysledky!J49,0)</f>
        <v>0</v>
      </c>
      <c r="I49" s="89">
        <f>IF(zony!AC49=1,vysledky!L49,0)</f>
        <v>0</v>
      </c>
      <c r="J49" s="91">
        <f>IF(zony!AC49=1,doba!D49,0)</f>
        <v>0</v>
      </c>
      <c r="K49" s="101">
        <f>IF(zony!AC49=1,doba!E49,0)</f>
        <v>0</v>
      </c>
      <c r="L49" s="100">
        <f>IF(zony!AC49=1,vysledky!K49,0)</f>
        <v>0</v>
      </c>
      <c r="M49" s="100">
        <f>IF(zony!AC49=1,8760,0)</f>
        <v>0</v>
      </c>
      <c r="O49" s="104"/>
      <c r="P49" s="112"/>
      <c r="Q49" s="105"/>
      <c r="R49" s="106"/>
      <c r="S49" s="105"/>
      <c r="U49" s="111"/>
      <c r="V49" s="113"/>
      <c r="W49" s="113"/>
      <c r="X49" s="113"/>
      <c r="Y49" s="108"/>
    </row>
    <row r="50" spans="2:25" x14ac:dyDescent="0.2">
      <c r="B50">
        <v>31</v>
      </c>
      <c r="C50" s="9" t="str">
        <f>IF(zony!AC50=0,"nezadáno",zony!D50)</f>
        <v>nezadáno</v>
      </c>
      <c r="D50" s="89">
        <f>IF(zony!AC50=1,FO!D50,0)</f>
        <v>0</v>
      </c>
      <c r="E50" s="89">
        <f>IF(zony!AC50=1,FD!D50,0)</f>
        <v>0</v>
      </c>
      <c r="F50" s="89">
        <f>IF(zony!AC50=1,FC!D50,0)</f>
        <v>0</v>
      </c>
      <c r="G50" s="89">
        <f>IF(zony!AC50=1,prikon!D50*1000,0)</f>
        <v>0</v>
      </c>
      <c r="H50" s="89">
        <f>IF(zony!AC50=1,vysledky!J50,0)</f>
        <v>0</v>
      </c>
      <c r="I50" s="89">
        <f>IF(zony!AC50=1,vysledky!L50,0)</f>
        <v>0</v>
      </c>
      <c r="J50" s="91">
        <f>IF(zony!AC50=1,doba!D50,0)</f>
        <v>0</v>
      </c>
      <c r="K50" s="101">
        <f>IF(zony!AC50=1,doba!E50,0)</f>
        <v>0</v>
      </c>
      <c r="L50" s="100">
        <f>IF(zony!AC50=1,vysledky!K50,0)</f>
        <v>0</v>
      </c>
      <c r="M50" s="100">
        <f>IF(zony!AC50=1,8760,0)</f>
        <v>0</v>
      </c>
      <c r="O50" s="104"/>
      <c r="P50" s="112"/>
      <c r="Q50" s="105"/>
      <c r="R50" s="106"/>
      <c r="S50" s="105"/>
      <c r="U50" s="111"/>
      <c r="V50" s="113"/>
      <c r="W50" s="113"/>
      <c r="X50" s="113"/>
      <c r="Y50" s="108"/>
    </row>
    <row r="51" spans="2:25" x14ac:dyDescent="0.2">
      <c r="B51">
        <v>32</v>
      </c>
      <c r="C51" s="9" t="str">
        <f>IF(zony!AC51=0,"nezadáno",zony!D51)</f>
        <v>nezadáno</v>
      </c>
      <c r="D51" s="89">
        <f>IF(zony!AC51=1,FO!D51,0)</f>
        <v>0</v>
      </c>
      <c r="E51" s="89">
        <f>IF(zony!AC51=1,FD!D51,0)</f>
        <v>0</v>
      </c>
      <c r="F51" s="89">
        <f>IF(zony!AC51=1,FC!D51,0)</f>
        <v>0</v>
      </c>
      <c r="G51" s="89">
        <f>IF(zony!AC51=1,prikon!D51*1000,0)</f>
        <v>0</v>
      </c>
      <c r="H51" s="89">
        <f>IF(zony!AC51=1,vysledky!J51,0)</f>
        <v>0</v>
      </c>
      <c r="I51" s="89">
        <f>IF(zony!AC51=1,vysledky!L51,0)</f>
        <v>0</v>
      </c>
      <c r="J51" s="91">
        <f>IF(zony!AC51=1,doba!D51,0)</f>
        <v>0</v>
      </c>
      <c r="K51" s="101">
        <f>IF(zony!AC51=1,doba!E51,0)</f>
        <v>0</v>
      </c>
      <c r="L51" s="100">
        <f>IF(zony!AC51=1,vysledky!K51,0)</f>
        <v>0</v>
      </c>
      <c r="M51" s="100">
        <f>IF(zony!AC51=1,8760,0)</f>
        <v>0</v>
      </c>
      <c r="O51" s="104"/>
      <c r="P51" s="112"/>
      <c r="Q51" s="105"/>
      <c r="R51" s="106"/>
      <c r="S51" s="105"/>
      <c r="U51" s="111"/>
      <c r="V51" s="113"/>
      <c r="W51" s="113"/>
      <c r="X51" s="113"/>
      <c r="Y51" s="108"/>
    </row>
    <row r="52" spans="2:25" x14ac:dyDescent="0.2">
      <c r="B52">
        <v>33</v>
      </c>
      <c r="C52" s="9" t="str">
        <f>IF(zony!AC52=0,"nezadáno",zony!D52)</f>
        <v>nezadáno</v>
      </c>
      <c r="D52" s="89">
        <f>IF(zony!AC52=1,FO!D52,0)</f>
        <v>0</v>
      </c>
      <c r="E52" s="89">
        <f>IF(zony!AC52=1,FD!D52,0)</f>
        <v>0</v>
      </c>
      <c r="F52" s="89">
        <f>IF(zony!AC52=1,FC!D52,0)</f>
        <v>0</v>
      </c>
      <c r="G52" s="89">
        <f>IF(zony!AC52=1,prikon!D52*1000,0)</f>
        <v>0</v>
      </c>
      <c r="H52" s="89">
        <f>IF(zony!AC52=1,vysledky!J52,0)</f>
        <v>0</v>
      </c>
      <c r="I52" s="89">
        <f>IF(zony!AC52=1,vysledky!L52,0)</f>
        <v>0</v>
      </c>
      <c r="J52" s="91">
        <f>IF(zony!AC52=1,doba!D52,0)</f>
        <v>0</v>
      </c>
      <c r="K52" s="101">
        <f>IF(zony!AC52=1,doba!E52,0)</f>
        <v>0</v>
      </c>
      <c r="L52" s="100">
        <f>IF(zony!AC52=1,vysledky!K52,0)</f>
        <v>0</v>
      </c>
      <c r="M52" s="100">
        <f>IF(zony!AC52=1,8760,0)</f>
        <v>0</v>
      </c>
      <c r="O52" s="104"/>
      <c r="P52" s="112"/>
      <c r="Q52" s="105"/>
      <c r="R52" s="106"/>
      <c r="S52" s="105"/>
      <c r="U52" s="111"/>
      <c r="V52" s="113"/>
      <c r="W52" s="113"/>
      <c r="X52" s="113"/>
      <c r="Y52" s="108"/>
    </row>
    <row r="53" spans="2:25" x14ac:dyDescent="0.2">
      <c r="B53">
        <v>34</v>
      </c>
      <c r="C53" s="9" t="str">
        <f>IF(zony!AC53=0,"nezadáno",zony!D53)</f>
        <v>nezadáno</v>
      </c>
      <c r="D53" s="89">
        <f>IF(zony!AC53=1,FO!D53,0)</f>
        <v>0</v>
      </c>
      <c r="E53" s="89">
        <f>IF(zony!AC53=1,FD!D53,0)</f>
        <v>0</v>
      </c>
      <c r="F53" s="89">
        <f>IF(zony!AC53=1,FC!D53,0)</f>
        <v>0</v>
      </c>
      <c r="G53" s="89">
        <f>IF(zony!AC53=1,prikon!D53*1000,0)</f>
        <v>0</v>
      </c>
      <c r="H53" s="89">
        <f>IF(zony!AC53=1,vysledky!J53,0)</f>
        <v>0</v>
      </c>
      <c r="I53" s="89">
        <f>IF(zony!AC53=1,vysledky!L53,0)</f>
        <v>0</v>
      </c>
      <c r="J53" s="91">
        <f>IF(zony!AC53=1,doba!D53,0)</f>
        <v>0</v>
      </c>
      <c r="K53" s="101">
        <f>IF(zony!AC53=1,doba!E53,0)</f>
        <v>0</v>
      </c>
      <c r="L53" s="100">
        <f>IF(zony!AC53=1,vysledky!K53,0)</f>
        <v>0</v>
      </c>
      <c r="M53" s="100">
        <f>IF(zony!AC53=1,8760,0)</f>
        <v>0</v>
      </c>
      <c r="O53" s="104"/>
      <c r="P53" s="112"/>
      <c r="Q53" s="105"/>
      <c r="R53" s="106"/>
      <c r="S53" s="105"/>
      <c r="U53" s="111"/>
      <c r="V53" s="113"/>
      <c r="W53" s="113"/>
      <c r="X53" s="113"/>
      <c r="Y53" s="108"/>
    </row>
    <row r="54" spans="2:25" x14ac:dyDescent="0.2">
      <c r="B54">
        <v>35</v>
      </c>
      <c r="C54" s="9" t="str">
        <f>IF(zony!AC54=0,"nezadáno",zony!D54)</f>
        <v>nezadáno</v>
      </c>
      <c r="D54" s="89">
        <f>IF(zony!AC54=1,FO!D54,0)</f>
        <v>0</v>
      </c>
      <c r="E54" s="89">
        <f>IF(zony!AC54=1,FD!D54,0)</f>
        <v>0</v>
      </c>
      <c r="F54" s="89">
        <f>IF(zony!AC54=1,FC!D54,0)</f>
        <v>0</v>
      </c>
      <c r="G54" s="89">
        <f>IF(zony!AC54=1,prikon!D54*1000,0)</f>
        <v>0</v>
      </c>
      <c r="H54" s="89">
        <f>IF(zony!AC54=1,vysledky!J54,0)</f>
        <v>0</v>
      </c>
      <c r="I54" s="89">
        <f>IF(zony!AC54=1,vysledky!L54,0)</f>
        <v>0</v>
      </c>
      <c r="J54" s="91">
        <f>IF(zony!AC54=1,doba!D54,0)</f>
        <v>0</v>
      </c>
      <c r="K54" s="101">
        <f>IF(zony!AC54=1,doba!E54,0)</f>
        <v>0</v>
      </c>
      <c r="L54" s="100">
        <f>IF(zony!AC54=1,vysledky!K54,0)</f>
        <v>0</v>
      </c>
      <c r="M54" s="100">
        <f>IF(zony!AC54=1,8760,0)</f>
        <v>0</v>
      </c>
      <c r="O54" s="104"/>
      <c r="P54" s="112"/>
      <c r="Q54" s="105"/>
      <c r="R54" s="106"/>
      <c r="S54" s="105"/>
      <c r="U54" s="111"/>
      <c r="V54" s="113"/>
      <c r="W54" s="113"/>
      <c r="X54" s="113"/>
      <c r="Y54" s="108"/>
    </row>
    <row r="55" spans="2:25" x14ac:dyDescent="0.2">
      <c r="B55">
        <v>36</v>
      </c>
      <c r="C55" s="9" t="str">
        <f>IF(zony!AC55=0,"nezadáno",zony!D55)</f>
        <v>nezadáno</v>
      </c>
      <c r="D55" s="89">
        <f>IF(zony!AC55=1,FO!D55,0)</f>
        <v>0</v>
      </c>
      <c r="E55" s="89">
        <f>IF(zony!AC55=1,FD!D55,0)</f>
        <v>0</v>
      </c>
      <c r="F55" s="89">
        <f>IF(zony!AC55=1,FC!D55,0)</f>
        <v>0</v>
      </c>
      <c r="G55" s="89">
        <f>IF(zony!AC55=1,prikon!D55*1000,0)</f>
        <v>0</v>
      </c>
      <c r="H55" s="89">
        <f>IF(zony!AC55=1,vysledky!J55,0)</f>
        <v>0</v>
      </c>
      <c r="I55" s="89">
        <f>IF(zony!AC55=1,vysledky!L55,0)</f>
        <v>0</v>
      </c>
      <c r="J55" s="91">
        <f>IF(zony!AC55=1,doba!D55,0)</f>
        <v>0</v>
      </c>
      <c r="K55" s="101">
        <f>IF(zony!AC55=1,doba!E55,0)</f>
        <v>0</v>
      </c>
      <c r="L55" s="100">
        <f>IF(zony!AC55=1,vysledky!K55,0)</f>
        <v>0</v>
      </c>
      <c r="M55" s="100">
        <f>IF(zony!AC55=1,8760,0)</f>
        <v>0</v>
      </c>
      <c r="O55" s="104"/>
      <c r="P55" s="112"/>
      <c r="Q55" s="105"/>
      <c r="R55" s="106"/>
      <c r="S55" s="105"/>
      <c r="U55" s="111"/>
      <c r="V55" s="113"/>
      <c r="W55" s="113"/>
      <c r="X55" s="113"/>
      <c r="Y55" s="108"/>
    </row>
    <row r="56" spans="2:25" x14ac:dyDescent="0.2">
      <c r="B56">
        <v>37</v>
      </c>
      <c r="C56" s="9" t="str">
        <f>IF(zony!AC56=0,"nezadáno",zony!D56)</f>
        <v>nezadáno</v>
      </c>
      <c r="D56" s="89">
        <f>IF(zony!AC56=1,FO!D56,0)</f>
        <v>0</v>
      </c>
      <c r="E56" s="89">
        <f>IF(zony!AC56=1,FD!D56,0)</f>
        <v>0</v>
      </c>
      <c r="F56" s="89">
        <f>IF(zony!AC56=1,FC!D56,0)</f>
        <v>0</v>
      </c>
      <c r="G56" s="89">
        <f>IF(zony!AC56=1,prikon!D56*1000,0)</f>
        <v>0</v>
      </c>
      <c r="H56" s="89">
        <f>IF(zony!AC56=1,vysledky!J56,0)</f>
        <v>0</v>
      </c>
      <c r="I56" s="89">
        <f>IF(zony!AC56=1,vysledky!L56,0)</f>
        <v>0</v>
      </c>
      <c r="J56" s="91">
        <f>IF(zony!AC56=1,doba!D56,0)</f>
        <v>0</v>
      </c>
      <c r="K56" s="101">
        <f>IF(zony!AC56=1,doba!E56,0)</f>
        <v>0</v>
      </c>
      <c r="L56" s="100">
        <f>IF(zony!AC56=1,vysledky!K56,0)</f>
        <v>0</v>
      </c>
      <c r="M56" s="100">
        <f>IF(zony!AC56=1,8760,0)</f>
        <v>0</v>
      </c>
      <c r="O56" s="104"/>
      <c r="P56" s="112"/>
      <c r="Q56" s="105"/>
      <c r="R56" s="106"/>
      <c r="S56" s="105"/>
      <c r="U56" s="111"/>
      <c r="V56" s="113"/>
      <c r="W56" s="113"/>
      <c r="X56" s="113"/>
      <c r="Y56" s="108"/>
    </row>
    <row r="57" spans="2:25" x14ac:dyDescent="0.2">
      <c r="B57">
        <v>38</v>
      </c>
      <c r="C57" s="9" t="str">
        <f>IF(zony!AC57=0,"nezadáno",zony!D57)</f>
        <v>nezadáno</v>
      </c>
      <c r="D57" s="89">
        <f>IF(zony!AC57=1,FO!D57,0)</f>
        <v>0</v>
      </c>
      <c r="E57" s="89">
        <f>IF(zony!AC57=1,FD!D57,0)</f>
        <v>0</v>
      </c>
      <c r="F57" s="89">
        <f>IF(zony!AC57=1,FC!D57,0)</f>
        <v>0</v>
      </c>
      <c r="G57" s="89">
        <f>IF(zony!AC57=1,prikon!D57*1000,0)</f>
        <v>0</v>
      </c>
      <c r="H57" s="89">
        <f>IF(zony!AC57=1,vysledky!J57,0)</f>
        <v>0</v>
      </c>
      <c r="I57" s="89">
        <f>IF(zony!AC57=1,vysledky!L57,0)</f>
        <v>0</v>
      </c>
      <c r="J57" s="91">
        <f>IF(zony!AC57=1,doba!D57,0)</f>
        <v>0</v>
      </c>
      <c r="K57" s="101">
        <f>IF(zony!AC57=1,doba!E57,0)</f>
        <v>0</v>
      </c>
      <c r="L57" s="100">
        <f>IF(zony!AC57=1,vysledky!K57,0)</f>
        <v>0</v>
      </c>
      <c r="M57" s="100">
        <f>IF(zony!AC57=1,8760,0)</f>
        <v>0</v>
      </c>
      <c r="O57" s="104"/>
      <c r="P57" s="112"/>
      <c r="Q57" s="105"/>
      <c r="R57" s="106"/>
      <c r="S57" s="105"/>
      <c r="U57" s="111"/>
      <c r="V57" s="113"/>
      <c r="W57" s="113"/>
      <c r="X57" s="113"/>
      <c r="Y57" s="108"/>
    </row>
    <row r="58" spans="2:25" x14ac:dyDescent="0.2">
      <c r="B58">
        <v>39</v>
      </c>
      <c r="C58" s="9" t="str">
        <f>IF(zony!AC58=0,"nezadáno",zony!D58)</f>
        <v>nezadáno</v>
      </c>
      <c r="D58" s="89">
        <f>IF(zony!AC58=1,FO!D58,0)</f>
        <v>0</v>
      </c>
      <c r="E58" s="89">
        <f>IF(zony!AC58=1,FD!D58,0)</f>
        <v>0</v>
      </c>
      <c r="F58" s="89">
        <f>IF(zony!AC58=1,FC!D58,0)</f>
        <v>0</v>
      </c>
      <c r="G58" s="89">
        <f>IF(zony!AC58=1,prikon!D58*1000,0)</f>
        <v>0</v>
      </c>
      <c r="H58" s="89">
        <f>IF(zony!AC58=1,vysledky!J58,0)</f>
        <v>0</v>
      </c>
      <c r="I58" s="89">
        <f>IF(zony!AC58=1,vysledky!L58,0)</f>
        <v>0</v>
      </c>
      <c r="J58" s="91">
        <f>IF(zony!AC58=1,doba!D58,0)</f>
        <v>0</v>
      </c>
      <c r="K58" s="101">
        <f>IF(zony!AC58=1,doba!E58,0)</f>
        <v>0</v>
      </c>
      <c r="L58" s="100">
        <f>IF(zony!AC58=1,vysledky!K58,0)</f>
        <v>0</v>
      </c>
      <c r="M58" s="100">
        <f>IF(zony!AC58=1,8760,0)</f>
        <v>0</v>
      </c>
      <c r="O58" s="104"/>
      <c r="P58" s="112"/>
      <c r="Q58" s="105"/>
      <c r="R58" s="106"/>
      <c r="S58" s="105"/>
      <c r="U58" s="111"/>
      <c r="V58" s="113"/>
      <c r="W58" s="113"/>
      <c r="X58" s="113"/>
      <c r="Y58" s="108"/>
    </row>
    <row r="59" spans="2:25" x14ac:dyDescent="0.2">
      <c r="B59">
        <v>40</v>
      </c>
      <c r="C59" s="9" t="str">
        <f>IF(zony!AC59=0,"nezadáno",zony!D59)</f>
        <v>nezadáno</v>
      </c>
      <c r="D59" s="89">
        <f>IF(zony!AC59=1,FO!D59,0)</f>
        <v>0</v>
      </c>
      <c r="E59" s="89">
        <f>IF(zony!AC59=1,FD!D59,0)</f>
        <v>0</v>
      </c>
      <c r="F59" s="89">
        <f>IF(zony!AC59=1,FC!D59,0)</f>
        <v>0</v>
      </c>
      <c r="G59" s="89">
        <f>IF(zony!AC59=1,prikon!D59*1000,0)</f>
        <v>0</v>
      </c>
      <c r="H59" s="89">
        <f>IF(zony!AC59=1,vysledky!J59,0)</f>
        <v>0</v>
      </c>
      <c r="I59" s="89">
        <f>IF(zony!AC59=1,vysledky!L59,0)</f>
        <v>0</v>
      </c>
      <c r="J59" s="91">
        <f>IF(zony!AC59=1,doba!D59,0)</f>
        <v>0</v>
      </c>
      <c r="K59" s="101">
        <f>IF(zony!AC59=1,doba!E59,0)</f>
        <v>0</v>
      </c>
      <c r="L59" s="100">
        <f>IF(zony!AC59=1,vysledky!K59,0)</f>
        <v>0</v>
      </c>
      <c r="M59" s="100">
        <f>IF(zony!AC59=1,8760,0)</f>
        <v>0</v>
      </c>
      <c r="O59" s="104"/>
      <c r="P59" s="112"/>
      <c r="Q59" s="105"/>
      <c r="R59" s="106"/>
      <c r="S59" s="105"/>
      <c r="U59" s="111"/>
      <c r="V59" s="113"/>
      <c r="W59" s="113"/>
      <c r="X59" s="113"/>
      <c r="Y59" s="108"/>
    </row>
    <row r="60" spans="2:25" x14ac:dyDescent="0.2">
      <c r="B60">
        <v>41</v>
      </c>
      <c r="C60" s="9" t="str">
        <f>IF(zony!AC60=0,"nezadáno",zony!D60)</f>
        <v>nezadáno</v>
      </c>
      <c r="D60" s="89">
        <f>IF(zony!AC60=1,FO!D60,0)</f>
        <v>0</v>
      </c>
      <c r="E60" s="89">
        <f>IF(zony!AC60=1,FD!D60,0)</f>
        <v>0</v>
      </c>
      <c r="F60" s="89">
        <f>IF(zony!AC60=1,FC!D60,0)</f>
        <v>0</v>
      </c>
      <c r="G60" s="89">
        <f>IF(zony!AC60=1,prikon!D60*1000,0)</f>
        <v>0</v>
      </c>
      <c r="H60" s="89">
        <f>IF(zony!AC60=1,vysledky!J60,0)</f>
        <v>0</v>
      </c>
      <c r="I60" s="89">
        <f>IF(zony!AC60=1,vysledky!L60,0)</f>
        <v>0</v>
      </c>
      <c r="J60" s="91">
        <f>IF(zony!AC60=1,doba!D60,0)</f>
        <v>0</v>
      </c>
      <c r="K60" s="101">
        <f>IF(zony!AC60=1,doba!E60,0)</f>
        <v>0</v>
      </c>
      <c r="L60" s="100">
        <f>IF(zony!AC60=1,vysledky!K60,0)</f>
        <v>0</v>
      </c>
      <c r="M60" s="100">
        <f>IF(zony!AC60=1,8760,0)</f>
        <v>0</v>
      </c>
      <c r="O60" s="104"/>
      <c r="P60" s="112"/>
      <c r="Q60" s="105"/>
      <c r="R60" s="106"/>
      <c r="S60" s="105"/>
      <c r="U60" s="111"/>
      <c r="V60" s="113"/>
      <c r="W60" s="113"/>
      <c r="X60" s="113"/>
      <c r="Y60" s="108"/>
    </row>
    <row r="61" spans="2:25" x14ac:dyDescent="0.2">
      <c r="B61">
        <v>42</v>
      </c>
      <c r="C61" s="9" t="str">
        <f>IF(zony!AC61=0,"nezadáno",zony!D61)</f>
        <v>nezadáno</v>
      </c>
      <c r="D61" s="89">
        <f>IF(zony!AC61=1,FO!D61,0)</f>
        <v>0</v>
      </c>
      <c r="E61" s="89">
        <f>IF(zony!AC61=1,FD!D61,0)</f>
        <v>0</v>
      </c>
      <c r="F61" s="89">
        <f>IF(zony!AC61=1,FC!D61,0)</f>
        <v>0</v>
      </c>
      <c r="G61" s="89">
        <f>IF(zony!AC61=1,prikon!D61*1000,0)</f>
        <v>0</v>
      </c>
      <c r="H61" s="89">
        <f>IF(zony!AC61=1,vysledky!J61,0)</f>
        <v>0</v>
      </c>
      <c r="I61" s="89">
        <f>IF(zony!AC61=1,vysledky!L61,0)</f>
        <v>0</v>
      </c>
      <c r="J61" s="91">
        <f>IF(zony!AC61=1,doba!D61,0)</f>
        <v>0</v>
      </c>
      <c r="K61" s="101">
        <f>IF(zony!AC61=1,doba!E61,0)</f>
        <v>0</v>
      </c>
      <c r="L61" s="100">
        <f>IF(zony!AC61=1,vysledky!K61,0)</f>
        <v>0</v>
      </c>
      <c r="M61" s="100">
        <f>IF(zony!AC61=1,8760,0)</f>
        <v>0</v>
      </c>
      <c r="O61" s="104"/>
      <c r="P61" s="112"/>
      <c r="Q61" s="105"/>
      <c r="R61" s="106"/>
      <c r="S61" s="105"/>
      <c r="U61" s="111"/>
      <c r="V61" s="113"/>
      <c r="W61" s="113"/>
      <c r="X61" s="113"/>
      <c r="Y61" s="108"/>
    </row>
    <row r="62" spans="2:25" x14ac:dyDescent="0.2">
      <c r="B62">
        <v>43</v>
      </c>
      <c r="C62" s="9" t="str">
        <f>IF(zony!AC62=0,"nezadáno",zony!D62)</f>
        <v>nezadáno</v>
      </c>
      <c r="D62" s="89">
        <f>IF(zony!AC62=1,FO!D62,0)</f>
        <v>0</v>
      </c>
      <c r="E62" s="89">
        <f>IF(zony!AC62=1,FD!D62,0)</f>
        <v>0</v>
      </c>
      <c r="F62" s="89">
        <f>IF(zony!AC62=1,FC!D62,0)</f>
        <v>0</v>
      </c>
      <c r="G62" s="89">
        <f>IF(zony!AC62=1,prikon!D62*1000,0)</f>
        <v>0</v>
      </c>
      <c r="H62" s="89">
        <f>IF(zony!AC62=1,vysledky!J62,0)</f>
        <v>0</v>
      </c>
      <c r="I62" s="89">
        <f>IF(zony!AC62=1,vysledky!L62,0)</f>
        <v>0</v>
      </c>
      <c r="J62" s="91">
        <f>IF(zony!AC62=1,doba!D62,0)</f>
        <v>0</v>
      </c>
      <c r="K62" s="101">
        <f>IF(zony!AC62=1,doba!E62,0)</f>
        <v>0</v>
      </c>
      <c r="L62" s="100">
        <f>IF(zony!AC62=1,vysledky!K62,0)</f>
        <v>0</v>
      </c>
      <c r="M62" s="100">
        <f>IF(zony!AC62=1,8760,0)</f>
        <v>0</v>
      </c>
      <c r="O62" s="104"/>
      <c r="P62" s="112"/>
      <c r="Q62" s="105"/>
      <c r="R62" s="106"/>
      <c r="S62" s="105"/>
      <c r="U62" s="111"/>
      <c r="V62" s="113"/>
      <c r="W62" s="113"/>
      <c r="X62" s="113"/>
      <c r="Y62" s="108"/>
    </row>
    <row r="63" spans="2:25" x14ac:dyDescent="0.2">
      <c r="B63">
        <v>44</v>
      </c>
      <c r="C63" s="9" t="str">
        <f>IF(zony!AC63=0,"nezadáno",zony!D63)</f>
        <v>nezadáno</v>
      </c>
      <c r="D63" s="89">
        <f>IF(zony!AC63=1,FO!D63,0)</f>
        <v>0</v>
      </c>
      <c r="E63" s="89">
        <f>IF(zony!AC63=1,FD!D63,0)</f>
        <v>0</v>
      </c>
      <c r="F63" s="89">
        <f>IF(zony!AC63=1,FC!D63,0)</f>
        <v>0</v>
      </c>
      <c r="G63" s="89">
        <f>IF(zony!AC63=1,prikon!D63*1000,0)</f>
        <v>0</v>
      </c>
      <c r="H63" s="89">
        <f>IF(zony!AC63=1,vysledky!J63,0)</f>
        <v>0</v>
      </c>
      <c r="I63" s="89">
        <f>IF(zony!AC63=1,vysledky!L63,0)</f>
        <v>0</v>
      </c>
      <c r="J63" s="91">
        <f>IF(zony!AC63=1,doba!D63,0)</f>
        <v>0</v>
      </c>
      <c r="K63" s="101">
        <f>IF(zony!AC63=1,doba!E63,0)</f>
        <v>0</v>
      </c>
      <c r="L63" s="100">
        <f>IF(zony!AC63=1,vysledky!K63,0)</f>
        <v>0</v>
      </c>
      <c r="M63" s="100">
        <f>IF(zony!AC63=1,8760,0)</f>
        <v>0</v>
      </c>
      <c r="O63" s="104"/>
      <c r="P63" s="112"/>
      <c r="Q63" s="105"/>
      <c r="R63" s="106"/>
      <c r="S63" s="105"/>
      <c r="U63" s="111"/>
      <c r="V63" s="113"/>
      <c r="W63" s="113"/>
      <c r="X63" s="113"/>
      <c r="Y63" s="108"/>
    </row>
    <row r="64" spans="2:25" x14ac:dyDescent="0.2">
      <c r="B64">
        <v>45</v>
      </c>
      <c r="C64" s="9" t="str">
        <f>IF(zony!AC64=0,"nezadáno",zony!D64)</f>
        <v>nezadáno</v>
      </c>
      <c r="D64" s="89">
        <f>IF(zony!AC64=1,FO!D64,0)</f>
        <v>0</v>
      </c>
      <c r="E64" s="89">
        <f>IF(zony!AC64=1,FD!D64,0)</f>
        <v>0</v>
      </c>
      <c r="F64" s="89">
        <f>IF(zony!AC64=1,FC!D64,0)</f>
        <v>0</v>
      </c>
      <c r="G64" s="89">
        <f>IF(zony!AC64=1,prikon!D64*1000,0)</f>
        <v>0</v>
      </c>
      <c r="H64" s="89">
        <f>IF(zony!AC64=1,vysledky!J64,0)</f>
        <v>0</v>
      </c>
      <c r="I64" s="89">
        <f>IF(zony!AC64=1,vysledky!L64,0)</f>
        <v>0</v>
      </c>
      <c r="J64" s="91">
        <f>IF(zony!AC64=1,doba!D64,0)</f>
        <v>0</v>
      </c>
      <c r="K64" s="101">
        <f>IF(zony!AC64=1,doba!E64,0)</f>
        <v>0</v>
      </c>
      <c r="L64" s="100">
        <f>IF(zony!AC64=1,vysledky!K64,0)</f>
        <v>0</v>
      </c>
      <c r="M64" s="100">
        <f>IF(zony!AC64=1,8760,0)</f>
        <v>0</v>
      </c>
      <c r="O64" s="104"/>
      <c r="P64" s="112"/>
      <c r="Q64" s="105"/>
      <c r="R64" s="106"/>
      <c r="S64" s="105"/>
      <c r="U64" s="111"/>
      <c r="V64" s="113"/>
      <c r="W64" s="113"/>
      <c r="X64" s="113"/>
      <c r="Y64" s="108"/>
    </row>
    <row r="65" spans="2:25" x14ac:dyDescent="0.2">
      <c r="B65">
        <v>46</v>
      </c>
      <c r="C65" s="9" t="str">
        <f>IF(zony!AC65=0,"nezadáno",zony!D65)</f>
        <v>nezadáno</v>
      </c>
      <c r="D65" s="89">
        <f>IF(zony!AC65=1,FO!D65,0)</f>
        <v>0</v>
      </c>
      <c r="E65" s="89">
        <f>IF(zony!AC65=1,FD!D65,0)</f>
        <v>0</v>
      </c>
      <c r="F65" s="89">
        <f>IF(zony!AC65=1,FC!D65,0)</f>
        <v>0</v>
      </c>
      <c r="G65" s="89">
        <f>IF(zony!AC65=1,prikon!D65*1000,0)</f>
        <v>0</v>
      </c>
      <c r="H65" s="89">
        <f>IF(zony!AC65=1,vysledky!J65,0)</f>
        <v>0</v>
      </c>
      <c r="I65" s="89">
        <f>IF(zony!AC65=1,vysledky!L65,0)</f>
        <v>0</v>
      </c>
      <c r="J65" s="91">
        <f>IF(zony!AC65=1,doba!D65,0)</f>
        <v>0</v>
      </c>
      <c r="K65" s="101">
        <f>IF(zony!AC65=1,doba!E65,0)</f>
        <v>0</v>
      </c>
      <c r="L65" s="100">
        <f>IF(zony!AC65=1,vysledky!K65,0)</f>
        <v>0</v>
      </c>
      <c r="M65" s="100">
        <f>IF(zony!AC65=1,8760,0)</f>
        <v>0</v>
      </c>
      <c r="O65" s="104"/>
      <c r="P65" s="112"/>
      <c r="Q65" s="105"/>
      <c r="R65" s="106"/>
      <c r="S65" s="105"/>
      <c r="U65" s="111"/>
      <c r="V65" s="113"/>
      <c r="W65" s="113"/>
      <c r="X65" s="113"/>
      <c r="Y65" s="108"/>
    </row>
    <row r="66" spans="2:25" x14ac:dyDescent="0.2">
      <c r="B66">
        <v>47</v>
      </c>
      <c r="C66" s="9" t="str">
        <f>IF(zony!AC66=0,"nezadáno",zony!D66)</f>
        <v>nezadáno</v>
      </c>
      <c r="D66" s="89">
        <f>IF(zony!AC66=1,FO!D66,0)</f>
        <v>0</v>
      </c>
      <c r="E66" s="89">
        <f>IF(zony!AC66=1,FD!D66,0)</f>
        <v>0</v>
      </c>
      <c r="F66" s="89">
        <f>IF(zony!AC66=1,FC!D66,0)</f>
        <v>0</v>
      </c>
      <c r="G66" s="89">
        <f>IF(zony!AC66=1,prikon!D66*1000,0)</f>
        <v>0</v>
      </c>
      <c r="H66" s="89">
        <f>IF(zony!AC66=1,vysledky!J66,0)</f>
        <v>0</v>
      </c>
      <c r="I66" s="89">
        <f>IF(zony!AC66=1,vysledky!L66,0)</f>
        <v>0</v>
      </c>
      <c r="J66" s="91">
        <f>IF(zony!AC66=1,doba!D66,0)</f>
        <v>0</v>
      </c>
      <c r="K66" s="101">
        <f>IF(zony!AC66=1,doba!E66,0)</f>
        <v>0</v>
      </c>
      <c r="L66" s="100">
        <f>IF(zony!AC66=1,vysledky!K66,0)</f>
        <v>0</v>
      </c>
      <c r="M66" s="100">
        <f>IF(zony!AC66=1,8760,0)</f>
        <v>0</v>
      </c>
      <c r="O66" s="104"/>
      <c r="P66" s="112"/>
      <c r="Q66" s="105"/>
      <c r="R66" s="106"/>
      <c r="S66" s="105"/>
      <c r="U66" s="111"/>
      <c r="V66" s="113"/>
      <c r="W66" s="113"/>
      <c r="X66" s="113"/>
      <c r="Y66" s="108"/>
    </row>
    <row r="67" spans="2:25" x14ac:dyDescent="0.2">
      <c r="B67">
        <v>48</v>
      </c>
      <c r="C67" s="9" t="str">
        <f>IF(zony!AC67=0,"nezadáno",zony!D67)</f>
        <v>nezadáno</v>
      </c>
      <c r="D67" s="89">
        <f>IF(zony!AC67=1,FO!D67,0)</f>
        <v>0</v>
      </c>
      <c r="E67" s="89">
        <f>IF(zony!AC67=1,FD!D67,0)</f>
        <v>0</v>
      </c>
      <c r="F67" s="89">
        <f>IF(zony!AC67=1,FC!D67,0)</f>
        <v>0</v>
      </c>
      <c r="G67" s="89">
        <f>IF(zony!AC67=1,prikon!D67*1000,0)</f>
        <v>0</v>
      </c>
      <c r="H67" s="89">
        <f>IF(zony!AC67=1,vysledky!J67,0)</f>
        <v>0</v>
      </c>
      <c r="I67" s="89">
        <f>IF(zony!AC67=1,vysledky!L67,0)</f>
        <v>0</v>
      </c>
      <c r="J67" s="91">
        <f>IF(zony!AC67=1,doba!D67,0)</f>
        <v>0</v>
      </c>
      <c r="K67" s="101">
        <f>IF(zony!AC67=1,doba!E67,0)</f>
        <v>0</v>
      </c>
      <c r="L67" s="100">
        <f>IF(zony!AC67=1,vysledky!K67,0)</f>
        <v>0</v>
      </c>
      <c r="M67" s="100">
        <f>IF(zony!AC67=1,8760,0)</f>
        <v>0</v>
      </c>
      <c r="O67" s="104"/>
      <c r="P67" s="112"/>
      <c r="Q67" s="105"/>
      <c r="R67" s="106"/>
      <c r="S67" s="105"/>
      <c r="U67" s="111"/>
      <c r="V67" s="113"/>
      <c r="W67" s="113"/>
      <c r="X67" s="113"/>
      <c r="Y67" s="108"/>
    </row>
    <row r="68" spans="2:25" x14ac:dyDescent="0.2">
      <c r="B68">
        <v>49</v>
      </c>
      <c r="C68" s="9" t="str">
        <f>IF(zony!AC68=0,"nezadáno",zony!D68)</f>
        <v>nezadáno</v>
      </c>
      <c r="D68" s="89">
        <f>IF(zony!AC68=1,FO!D68,0)</f>
        <v>0</v>
      </c>
      <c r="E68" s="89">
        <f>IF(zony!AC68=1,FD!D68,0)</f>
        <v>0</v>
      </c>
      <c r="F68" s="89">
        <f>IF(zony!AC68=1,FC!D68,0)</f>
        <v>0</v>
      </c>
      <c r="G68" s="89">
        <f>IF(zony!AC68=1,prikon!D68*1000,0)</f>
        <v>0</v>
      </c>
      <c r="H68" s="89">
        <f>IF(zony!AC68=1,vysledky!J68,0)</f>
        <v>0</v>
      </c>
      <c r="I68" s="89">
        <f>IF(zony!AC68=1,vysledky!L68,0)</f>
        <v>0</v>
      </c>
      <c r="J68" s="91">
        <f>IF(zony!AC68=1,doba!D68,0)</f>
        <v>0</v>
      </c>
      <c r="K68" s="101">
        <f>IF(zony!AC68=1,doba!E68,0)</f>
        <v>0</v>
      </c>
      <c r="L68" s="100">
        <f>IF(zony!AC68=1,vysledky!K68,0)</f>
        <v>0</v>
      </c>
      <c r="M68" s="100">
        <f>IF(zony!AC68=1,8760,0)</f>
        <v>0</v>
      </c>
      <c r="O68" s="104"/>
      <c r="P68" s="112"/>
      <c r="Q68" s="105"/>
      <c r="R68" s="106"/>
      <c r="S68" s="105"/>
      <c r="U68" s="111"/>
      <c r="V68" s="113"/>
      <c r="W68" s="113"/>
      <c r="X68" s="113"/>
      <c r="Y68" s="108"/>
    </row>
    <row r="69" spans="2:25" x14ac:dyDescent="0.2">
      <c r="B69">
        <v>50</v>
      </c>
      <c r="C69" s="9" t="str">
        <f>IF(zony!AC69=0,"nezadáno",zony!D69)</f>
        <v>nezadáno</v>
      </c>
      <c r="D69" s="89">
        <f>IF(zony!AC69=1,FO!D69,0)</f>
        <v>0</v>
      </c>
      <c r="E69" s="89">
        <f>IF(zony!AC69=1,FD!D69,0)</f>
        <v>0</v>
      </c>
      <c r="F69" s="89">
        <f>IF(zony!AC69=1,FC!D69,0)</f>
        <v>0</v>
      </c>
      <c r="G69" s="89">
        <f>IF(zony!AC69=1,prikon!D69*1000,0)</f>
        <v>0</v>
      </c>
      <c r="H69" s="89">
        <f>IF(zony!AC69=1,vysledky!J69,0)</f>
        <v>0</v>
      </c>
      <c r="I69" s="89">
        <f>IF(zony!AC69=1,vysledky!L69,0)</f>
        <v>0</v>
      </c>
      <c r="J69" s="91">
        <f>IF(zony!AC69=1,doba!D69,0)</f>
        <v>0</v>
      </c>
      <c r="K69" s="101">
        <f>IF(zony!AC69=1,doba!E69,0)</f>
        <v>0</v>
      </c>
      <c r="L69" s="100">
        <f>IF(zony!AC69=1,vysledky!K69,0)</f>
        <v>0</v>
      </c>
      <c r="M69" s="100">
        <f>IF(zony!AC69=1,8760,0)</f>
        <v>0</v>
      </c>
      <c r="O69" s="104"/>
      <c r="P69" s="112"/>
      <c r="Q69" s="105"/>
      <c r="R69" s="106"/>
      <c r="S69" s="105"/>
      <c r="U69" s="111"/>
      <c r="V69" s="113"/>
      <c r="W69" s="113"/>
      <c r="X69" s="113"/>
      <c r="Y69" s="108"/>
    </row>
    <row r="70" spans="2:25" x14ac:dyDescent="0.2">
      <c r="O70" s="104"/>
      <c r="P70" s="112"/>
      <c r="Q70" s="105"/>
      <c r="R70" s="106"/>
      <c r="S70" s="105"/>
      <c r="U70" s="111"/>
      <c r="V70" s="113"/>
      <c r="W70" s="113"/>
      <c r="X70" s="113"/>
      <c r="Y70" s="108"/>
    </row>
    <row r="71" spans="2:25" x14ac:dyDescent="0.2">
      <c r="O71" s="104"/>
      <c r="P71" s="112"/>
      <c r="Q71" s="105"/>
      <c r="R71" s="106"/>
      <c r="S71" s="105"/>
      <c r="U71" s="111"/>
      <c r="V71" s="113"/>
      <c r="W71" s="113"/>
      <c r="X71" s="113"/>
      <c r="Y71" s="108"/>
    </row>
    <row r="72" spans="2:25" x14ac:dyDescent="0.2">
      <c r="O72" s="104"/>
      <c r="P72" s="112"/>
      <c r="Q72" s="105"/>
      <c r="R72" s="106"/>
      <c r="S72" s="105"/>
      <c r="U72" s="111"/>
      <c r="V72" s="113"/>
      <c r="W72" s="113"/>
      <c r="X72" s="113"/>
      <c r="Y72" s="108"/>
    </row>
    <row r="73" spans="2:25" x14ac:dyDescent="0.2">
      <c r="O73" s="104"/>
      <c r="P73" s="112"/>
      <c r="Q73" s="105"/>
      <c r="R73" s="106"/>
      <c r="S73" s="105"/>
      <c r="U73" s="111"/>
      <c r="V73" s="113"/>
      <c r="W73" s="113"/>
      <c r="X73" s="113"/>
      <c r="Y73" s="108"/>
    </row>
    <row r="74" spans="2:25" x14ac:dyDescent="0.2">
      <c r="O74" s="104"/>
      <c r="P74" s="112"/>
      <c r="Q74" s="105"/>
      <c r="R74" s="106"/>
      <c r="S74" s="105"/>
      <c r="U74" s="111"/>
      <c r="V74" s="113"/>
      <c r="W74" s="113"/>
      <c r="X74" s="113"/>
      <c r="Y74" s="108"/>
    </row>
    <row r="75" spans="2:25" x14ac:dyDescent="0.2">
      <c r="O75" s="104"/>
      <c r="P75" s="112"/>
      <c r="Q75" s="105"/>
      <c r="R75" s="106"/>
      <c r="S75" s="105"/>
      <c r="U75" s="111"/>
      <c r="V75" s="113"/>
      <c r="W75" s="113"/>
      <c r="X75" s="113"/>
      <c r="Y75" s="108"/>
    </row>
    <row r="76" spans="2:25" x14ac:dyDescent="0.2">
      <c r="O76" s="104"/>
      <c r="P76" s="112"/>
      <c r="Q76" s="105"/>
      <c r="R76" s="106"/>
      <c r="S76" s="105"/>
      <c r="U76" s="111"/>
      <c r="V76" s="113"/>
      <c r="W76" s="113"/>
      <c r="X76" s="113"/>
      <c r="Y76" s="108"/>
    </row>
    <row r="77" spans="2:25" x14ac:dyDescent="0.2">
      <c r="O77" s="104"/>
      <c r="P77" s="112"/>
      <c r="Q77" s="105"/>
      <c r="R77" s="106"/>
      <c r="S77" s="105"/>
      <c r="U77" s="111"/>
      <c r="V77" s="113"/>
      <c r="W77" s="113"/>
      <c r="X77" s="113"/>
      <c r="Y77" s="108"/>
    </row>
    <row r="78" spans="2:25" x14ac:dyDescent="0.2">
      <c r="O78" s="104"/>
      <c r="P78" s="112"/>
      <c r="Q78" s="105"/>
      <c r="R78" s="106"/>
      <c r="S78" s="105"/>
      <c r="U78" s="111"/>
      <c r="V78" s="113"/>
      <c r="W78" s="113"/>
      <c r="X78" s="113"/>
      <c r="Y78" s="108"/>
    </row>
    <row r="79" spans="2:25" x14ac:dyDescent="0.2">
      <c r="O79" s="104"/>
      <c r="P79" s="112"/>
      <c r="Q79" s="105"/>
      <c r="R79" s="106"/>
      <c r="S79" s="105"/>
      <c r="U79" s="111"/>
      <c r="V79" s="113"/>
      <c r="W79" s="113"/>
      <c r="X79" s="113"/>
      <c r="Y79" s="108"/>
    </row>
    <row r="80" spans="2:25" x14ac:dyDescent="0.2">
      <c r="O80" s="104"/>
      <c r="P80" s="112"/>
      <c r="Q80" s="105"/>
      <c r="R80" s="106"/>
      <c r="S80" s="105"/>
      <c r="U80" s="111"/>
      <c r="V80" s="113"/>
      <c r="W80" s="113"/>
      <c r="X80" s="113"/>
      <c r="Y80" s="108"/>
    </row>
    <row r="81" spans="15:25" x14ac:dyDescent="0.2">
      <c r="O81" s="104"/>
      <c r="P81" s="112"/>
      <c r="Q81" s="105"/>
      <c r="R81" s="106"/>
      <c r="S81" s="105"/>
      <c r="U81" s="111"/>
      <c r="V81" s="113"/>
      <c r="W81" s="113"/>
      <c r="X81" s="113"/>
      <c r="Y81" s="108"/>
    </row>
    <row r="82" spans="15:25" x14ac:dyDescent="0.2">
      <c r="O82" s="104"/>
      <c r="P82" s="112"/>
      <c r="Q82" s="105"/>
      <c r="R82" s="106"/>
      <c r="S82" s="105"/>
      <c r="U82" s="111"/>
      <c r="V82" s="113"/>
      <c r="W82" s="113"/>
      <c r="X82" s="113"/>
      <c r="Y82" s="108"/>
    </row>
    <row r="83" spans="15:25" x14ac:dyDescent="0.2">
      <c r="O83" s="104"/>
      <c r="P83" s="112"/>
      <c r="Q83" s="105"/>
      <c r="R83" s="106"/>
      <c r="S83" s="105"/>
      <c r="U83" s="111"/>
      <c r="V83" s="113"/>
      <c r="W83" s="113"/>
      <c r="X83" s="113"/>
      <c r="Y83" s="108"/>
    </row>
    <row r="84" spans="15:25" x14ac:dyDescent="0.2">
      <c r="O84" s="104"/>
      <c r="P84" s="112"/>
      <c r="Q84" s="105"/>
      <c r="R84" s="106"/>
      <c r="S84" s="105"/>
      <c r="U84" s="111"/>
      <c r="V84" s="113"/>
      <c r="W84" s="113"/>
      <c r="X84" s="113"/>
      <c r="Y84" s="108"/>
    </row>
    <row r="85" spans="15:25" x14ac:dyDescent="0.2">
      <c r="O85" s="104"/>
      <c r="P85" s="112"/>
      <c r="Q85" s="105"/>
      <c r="R85" s="106"/>
      <c r="S85" s="105"/>
      <c r="U85" s="111"/>
      <c r="V85" s="113"/>
      <c r="W85" s="113"/>
      <c r="X85" s="113"/>
      <c r="Y85" s="108"/>
    </row>
    <row r="86" spans="15:25" x14ac:dyDescent="0.2">
      <c r="O86" s="104"/>
      <c r="P86" s="112"/>
      <c r="Q86" s="105"/>
      <c r="R86" s="106"/>
      <c r="S86" s="105"/>
      <c r="U86" s="111"/>
      <c r="V86" s="113"/>
      <c r="W86" s="113"/>
      <c r="X86" s="113"/>
      <c r="Y86" s="108"/>
    </row>
    <row r="87" spans="15:25" x14ac:dyDescent="0.2">
      <c r="O87" s="104"/>
      <c r="P87" s="112"/>
      <c r="Q87" s="105"/>
      <c r="R87" s="106"/>
      <c r="S87" s="105"/>
      <c r="U87" s="111"/>
      <c r="V87" s="113"/>
      <c r="W87" s="113"/>
      <c r="X87" s="113"/>
      <c r="Y87" s="108"/>
    </row>
    <row r="88" spans="15:25" x14ac:dyDescent="0.2">
      <c r="O88" s="104"/>
      <c r="P88" s="112"/>
      <c r="Q88" s="105"/>
      <c r="R88" s="106"/>
      <c r="S88" s="105"/>
      <c r="U88" s="111"/>
      <c r="V88" s="113"/>
      <c r="W88" s="113"/>
      <c r="X88" s="113"/>
      <c r="Y88" s="108"/>
    </row>
    <row r="89" spans="15:25" x14ac:dyDescent="0.2">
      <c r="O89" s="104"/>
      <c r="P89" s="112"/>
      <c r="Q89" s="105"/>
      <c r="R89" s="106"/>
      <c r="S89" s="105"/>
      <c r="U89" s="111"/>
      <c r="V89" s="113"/>
      <c r="W89" s="113"/>
      <c r="X89" s="113"/>
      <c r="Y89" s="108"/>
    </row>
    <row r="90" spans="15:25" x14ac:dyDescent="0.2">
      <c r="O90" s="104"/>
      <c r="P90" s="112"/>
      <c r="Q90" s="105"/>
      <c r="R90" s="106"/>
      <c r="S90" s="105"/>
      <c r="U90" s="111"/>
      <c r="V90" s="113"/>
      <c r="W90" s="113"/>
      <c r="X90" s="113"/>
      <c r="Y90" s="108"/>
    </row>
    <row r="91" spans="15:25" x14ac:dyDescent="0.2">
      <c r="O91" s="104"/>
      <c r="P91" s="112"/>
      <c r="Q91" s="105"/>
      <c r="R91" s="106"/>
      <c r="S91" s="105"/>
      <c r="U91" s="111"/>
      <c r="V91" s="113"/>
      <c r="W91" s="113"/>
      <c r="X91" s="113"/>
      <c r="Y91" s="108"/>
    </row>
    <row r="92" spans="15:25" x14ac:dyDescent="0.2">
      <c r="O92" s="104"/>
      <c r="P92" s="112"/>
      <c r="Q92" s="105"/>
      <c r="R92" s="106"/>
      <c r="S92" s="105"/>
      <c r="U92" s="111"/>
      <c r="V92" s="113"/>
      <c r="W92" s="113"/>
      <c r="X92" s="113"/>
      <c r="Y92" s="108"/>
    </row>
    <row r="93" spans="15:25" x14ac:dyDescent="0.2">
      <c r="O93" s="104"/>
      <c r="P93" s="112"/>
      <c r="Q93" s="105"/>
      <c r="R93" s="106"/>
      <c r="S93" s="105"/>
      <c r="U93" s="111"/>
      <c r="V93" s="113"/>
      <c r="W93" s="113"/>
      <c r="X93" s="113"/>
      <c r="Y93" s="108"/>
    </row>
    <row r="94" spans="15:25" x14ac:dyDescent="0.2">
      <c r="O94" s="104"/>
      <c r="P94" s="112"/>
      <c r="Q94" s="105"/>
      <c r="R94" s="106"/>
      <c r="S94" s="105"/>
      <c r="U94" s="111"/>
      <c r="V94" s="113"/>
      <c r="W94" s="113"/>
      <c r="X94" s="113"/>
      <c r="Y94" s="108"/>
    </row>
    <row r="95" spans="15:25" x14ac:dyDescent="0.2">
      <c r="O95" s="104"/>
      <c r="P95" s="112"/>
      <c r="Q95" s="105"/>
      <c r="R95" s="106"/>
      <c r="S95" s="105"/>
      <c r="U95" s="111"/>
      <c r="V95" s="113"/>
      <c r="W95" s="113"/>
      <c r="X95" s="113"/>
      <c r="Y95" s="108"/>
    </row>
    <row r="96" spans="15:25" x14ac:dyDescent="0.2">
      <c r="O96" s="104"/>
      <c r="P96" s="112"/>
      <c r="Q96" s="105"/>
      <c r="R96" s="106"/>
      <c r="S96" s="105"/>
      <c r="U96" s="111"/>
      <c r="V96" s="113"/>
      <c r="W96" s="113"/>
      <c r="X96" s="113"/>
      <c r="Y96" s="108"/>
    </row>
    <row r="97" spans="15:25" x14ac:dyDescent="0.2">
      <c r="O97" s="104"/>
      <c r="P97" s="112"/>
      <c r="Q97" s="105"/>
      <c r="R97" s="106"/>
      <c r="S97" s="105"/>
      <c r="U97" s="111"/>
      <c r="V97" s="113"/>
      <c r="W97" s="113"/>
      <c r="X97" s="113"/>
      <c r="Y97" s="108"/>
    </row>
    <row r="98" spans="15:25" x14ac:dyDescent="0.2">
      <c r="O98" s="104"/>
      <c r="P98" s="112"/>
      <c r="Q98" s="105"/>
      <c r="R98" s="106"/>
      <c r="S98" s="105"/>
      <c r="U98" s="111"/>
      <c r="V98" s="113"/>
      <c r="W98" s="113"/>
      <c r="X98" s="113"/>
      <c r="Y98" s="108"/>
    </row>
    <row r="99" spans="15:25" x14ac:dyDescent="0.2">
      <c r="O99" s="104"/>
      <c r="P99" s="112"/>
      <c r="Q99" s="105"/>
      <c r="R99" s="106"/>
      <c r="S99" s="105"/>
      <c r="U99" s="111"/>
      <c r="V99" s="113"/>
      <c r="W99" s="113"/>
      <c r="X99" s="113"/>
      <c r="Y99" s="108"/>
    </row>
    <row r="100" spans="15:25" x14ac:dyDescent="0.2">
      <c r="O100" s="104"/>
      <c r="P100" s="112"/>
      <c r="Q100" s="105"/>
      <c r="R100" s="106"/>
      <c r="S100" s="105"/>
      <c r="U100" s="111"/>
      <c r="V100" s="113"/>
      <c r="W100" s="113"/>
      <c r="X100" s="113"/>
      <c r="Y100" s="108"/>
    </row>
    <row r="101" spans="15:25" x14ac:dyDescent="0.2">
      <c r="O101" s="104"/>
      <c r="P101" s="112"/>
      <c r="Q101" s="105"/>
      <c r="R101" s="106"/>
      <c r="S101" s="105"/>
      <c r="U101" s="111"/>
      <c r="V101" s="113"/>
      <c r="W101" s="113"/>
      <c r="X101" s="113"/>
      <c r="Y101" s="108"/>
    </row>
    <row r="102" spans="15:25" x14ac:dyDescent="0.2">
      <c r="O102" s="104"/>
      <c r="P102" s="112"/>
      <c r="Q102" s="105"/>
      <c r="R102" s="106"/>
      <c r="S102" s="105"/>
      <c r="U102" s="111"/>
      <c r="V102" s="113"/>
      <c r="W102" s="113"/>
      <c r="X102" s="113"/>
      <c r="Y102" s="108"/>
    </row>
    <row r="103" spans="15:25" x14ac:dyDescent="0.2">
      <c r="O103" s="104"/>
      <c r="P103" s="112"/>
      <c r="Q103" s="105"/>
      <c r="R103" s="106"/>
      <c r="S103" s="105"/>
      <c r="U103" s="111"/>
      <c r="V103" s="113"/>
      <c r="W103" s="113"/>
      <c r="X103" s="113"/>
      <c r="Y103" s="108"/>
    </row>
    <row r="104" spans="15:25" x14ac:dyDescent="0.2">
      <c r="O104" s="104"/>
      <c r="P104" s="112"/>
      <c r="Q104" s="105"/>
      <c r="R104" s="106"/>
      <c r="S104" s="105"/>
      <c r="U104" s="111"/>
      <c r="V104" s="113"/>
      <c r="W104" s="113"/>
      <c r="X104" s="113"/>
      <c r="Y104" s="108"/>
    </row>
    <row r="105" spans="15:25" x14ac:dyDescent="0.2">
      <c r="O105" s="104"/>
      <c r="P105" s="112"/>
      <c r="Q105" s="105"/>
      <c r="R105" s="106"/>
      <c r="S105" s="105"/>
      <c r="U105" s="111"/>
      <c r="V105" s="113"/>
      <c r="W105" s="113"/>
      <c r="X105" s="113"/>
      <c r="Y105" s="108"/>
    </row>
    <row r="106" spans="15:25" x14ac:dyDescent="0.2">
      <c r="O106" s="104"/>
      <c r="P106" s="112"/>
      <c r="Q106" s="105"/>
      <c r="R106" s="106"/>
      <c r="S106" s="105"/>
      <c r="U106" s="111"/>
      <c r="V106" s="113"/>
      <c r="W106" s="113"/>
      <c r="X106" s="113"/>
      <c r="Y106" s="108"/>
    </row>
    <row r="107" spans="15:25" x14ac:dyDescent="0.2">
      <c r="O107" s="104"/>
      <c r="P107" s="112"/>
      <c r="Q107" s="105"/>
      <c r="R107" s="106"/>
      <c r="S107" s="105"/>
      <c r="U107" s="111"/>
      <c r="V107" s="113"/>
      <c r="W107" s="113"/>
      <c r="X107" s="113"/>
      <c r="Y107" s="108"/>
    </row>
    <row r="108" spans="15:25" x14ac:dyDescent="0.2">
      <c r="O108" s="104"/>
      <c r="P108" s="112"/>
      <c r="Q108" s="105"/>
      <c r="R108" s="106"/>
      <c r="S108" s="105"/>
      <c r="U108" s="111"/>
      <c r="V108" s="113"/>
      <c r="W108" s="113"/>
      <c r="X108" s="113"/>
      <c r="Y108" s="108"/>
    </row>
    <row r="109" spans="15:25" x14ac:dyDescent="0.2">
      <c r="O109" s="104"/>
      <c r="P109" s="112"/>
      <c r="Q109" s="105"/>
      <c r="R109" s="106"/>
      <c r="S109" s="105"/>
      <c r="U109" s="111"/>
      <c r="V109" s="113"/>
      <c r="W109" s="113"/>
      <c r="X109" s="113"/>
      <c r="Y109" s="108"/>
    </row>
    <row r="110" spans="15:25" x14ac:dyDescent="0.2">
      <c r="O110" s="104"/>
      <c r="P110" s="112"/>
      <c r="Q110" s="105"/>
      <c r="R110" s="106"/>
      <c r="S110" s="105"/>
      <c r="U110" s="111"/>
      <c r="V110" s="113"/>
      <c r="W110" s="113"/>
      <c r="X110" s="113"/>
      <c r="Y110" s="108"/>
    </row>
    <row r="111" spans="15:25" x14ac:dyDescent="0.2">
      <c r="O111" s="104"/>
      <c r="P111" s="112"/>
      <c r="Q111" s="105"/>
      <c r="R111" s="106"/>
      <c r="S111" s="105"/>
      <c r="U111" s="111"/>
      <c r="V111" s="113"/>
      <c r="W111" s="113"/>
      <c r="X111" s="113"/>
      <c r="Y111" s="108"/>
    </row>
    <row r="112" spans="15:25" x14ac:dyDescent="0.2">
      <c r="O112" s="104"/>
      <c r="P112" s="112"/>
      <c r="Q112" s="105"/>
      <c r="R112" s="106"/>
      <c r="S112" s="105"/>
      <c r="U112" s="111"/>
      <c r="V112" s="113"/>
      <c r="W112" s="113"/>
      <c r="X112" s="113"/>
      <c r="Y112" s="108"/>
    </row>
    <row r="113" spans="15:25" x14ac:dyDescent="0.2">
      <c r="O113" s="104"/>
      <c r="P113" s="112"/>
      <c r="Q113" s="105"/>
      <c r="R113" s="106"/>
      <c r="S113" s="105"/>
      <c r="U113" s="111"/>
      <c r="V113" s="113"/>
      <c r="W113" s="113"/>
      <c r="X113" s="113"/>
      <c r="Y113" s="108"/>
    </row>
    <row r="114" spans="15:25" x14ac:dyDescent="0.2">
      <c r="O114" s="104"/>
      <c r="P114" s="112"/>
      <c r="Q114" s="105"/>
      <c r="R114" s="106"/>
      <c r="S114" s="105"/>
      <c r="U114" s="111"/>
      <c r="V114" s="113"/>
      <c r="W114" s="113"/>
      <c r="X114" s="113"/>
      <c r="Y114" s="108"/>
    </row>
  </sheetData>
  <sheetProtection sheet="1" objects="1" scenarios="1"/>
  <protectedRanges>
    <protectedRange sqref="U20:Y114" name="druhy"/>
    <protectedRange sqref="O20:S114" name="prvni"/>
  </protectedRanges>
  <conditionalFormatting sqref="C20:C69">
    <cfRule type="containsText" dxfId="8" priority="2" operator="containsText" text="nezadáno">
      <formula>NOT(ISERROR(SEARCH("nezadáno",C20)))</formula>
    </cfRule>
  </conditionalFormatting>
  <conditionalFormatting sqref="Z20:Z29">
    <cfRule type="containsText" dxfId="7" priority="1" operator="containsText" text="nezadáno">
      <formula>NOT(ISERROR(SEARCH("nezadáno",Z20)))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53"/>
  <sheetViews>
    <sheetView zoomScale="140" zoomScaleNormal="14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7" defaultRowHeight="12.75" x14ac:dyDescent="0.2"/>
  <cols>
    <col min="1" max="1" width="4.7109375" customWidth="1"/>
    <col min="2" max="2" width="9.28515625" customWidth="1"/>
    <col min="3" max="3" width="20.7109375" customWidth="1"/>
    <col min="4" max="4" width="22.5703125" style="122" customWidth="1"/>
    <col min="5" max="5" width="13.28515625" customWidth="1"/>
    <col min="6" max="7" width="8.7109375" customWidth="1"/>
    <col min="8" max="8" width="11.28515625" style="122" customWidth="1"/>
    <col min="9" max="10" width="11.28515625" customWidth="1"/>
    <col min="11" max="11" width="10" customWidth="1"/>
    <col min="12" max="13" width="17.5703125" customWidth="1"/>
    <col min="14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32" ht="4.9000000000000004" customHeight="1" x14ac:dyDescent="0.2"/>
    <row r="2" spans="1:32" s="166" customFormat="1" ht="23.45" customHeight="1" x14ac:dyDescent="0.2">
      <c r="A2" s="165">
        <v>10</v>
      </c>
      <c r="B2" s="165" t="s">
        <v>558</v>
      </c>
      <c r="D2" s="169"/>
      <c r="F2" s="166" t="s">
        <v>709</v>
      </c>
      <c r="H2" s="169"/>
    </row>
    <row r="4" spans="1:32" x14ac:dyDescent="0.2">
      <c r="B4" s="12" t="s">
        <v>9</v>
      </c>
      <c r="C4" s="28" t="s">
        <v>559</v>
      </c>
      <c r="D4" s="123"/>
      <c r="E4" s="6"/>
      <c r="F4" s="6"/>
    </row>
    <row r="5" spans="1:32" x14ac:dyDescent="0.2">
      <c r="B5" s="12"/>
      <c r="C5" s="28" t="s">
        <v>560</v>
      </c>
      <c r="D5" s="123"/>
      <c r="E5" s="6"/>
      <c r="F5" s="6"/>
    </row>
    <row r="6" spans="1:32" x14ac:dyDescent="0.2">
      <c r="B6" s="12" t="s">
        <v>664</v>
      </c>
      <c r="C6" s="12" t="s">
        <v>665</v>
      </c>
      <c r="D6" s="123"/>
      <c r="E6" s="6"/>
      <c r="F6" s="6"/>
    </row>
    <row r="7" spans="1:32" ht="15.75" x14ac:dyDescent="0.3">
      <c r="B7" s="33"/>
      <c r="C7" s="102" t="s">
        <v>669</v>
      </c>
      <c r="D7" s="124"/>
      <c r="E7" s="5"/>
      <c r="F7" s="5"/>
    </row>
    <row r="8" spans="1:32" x14ac:dyDescent="0.2">
      <c r="B8" s="12" t="s">
        <v>678</v>
      </c>
      <c r="C8" s="12" t="s">
        <v>736</v>
      </c>
      <c r="D8" s="123"/>
    </row>
    <row r="9" spans="1:32" x14ac:dyDescent="0.2">
      <c r="B9" s="12"/>
      <c r="C9" s="12"/>
      <c r="D9" s="123"/>
      <c r="E9" s="6"/>
      <c r="F9" s="6"/>
    </row>
    <row r="10" spans="1:32" hidden="1" x14ac:dyDescent="0.2">
      <c r="B10" s="12"/>
      <c r="C10" s="12"/>
      <c r="D10" s="123"/>
      <c r="E10" s="6"/>
    </row>
    <row r="11" spans="1:32" hidden="1" x14ac:dyDescent="0.2">
      <c r="C11" s="6"/>
      <c r="D11" s="125"/>
      <c r="E11" s="6"/>
    </row>
    <row r="12" spans="1:32" hidden="1" x14ac:dyDescent="0.2">
      <c r="C12" s="6"/>
      <c r="D12" s="125"/>
      <c r="E12" s="6"/>
    </row>
    <row r="13" spans="1:32" hidden="1" x14ac:dyDescent="0.2">
      <c r="C13" s="6"/>
      <c r="D13" s="125"/>
      <c r="E13" s="6"/>
    </row>
    <row r="14" spans="1:32" hidden="1" x14ac:dyDescent="0.2">
      <c r="C14" s="6"/>
      <c r="D14" s="125"/>
      <c r="E14" s="6"/>
      <c r="O14" s="92"/>
      <c r="P14" s="92"/>
      <c r="Q14" s="92"/>
      <c r="R14" s="92"/>
      <c r="S14" s="92"/>
      <c r="T14" s="92"/>
      <c r="U14" s="92"/>
      <c r="V14" s="92"/>
    </row>
    <row r="15" spans="1:32" hidden="1" x14ac:dyDescent="0.2">
      <c r="C15" s="6"/>
      <c r="D15" s="125"/>
      <c r="E15" s="6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</row>
    <row r="16" spans="1:32" hidden="1" x14ac:dyDescent="0.2">
      <c r="C16" s="103"/>
      <c r="D16" s="94"/>
      <c r="E16" s="96"/>
      <c r="F16" s="96"/>
      <c r="G16" s="94"/>
      <c r="L16" s="96"/>
      <c r="M16" s="96"/>
      <c r="N16" s="96"/>
      <c r="O16" s="96"/>
      <c r="P16" s="110"/>
      <c r="Q16" s="96"/>
      <c r="R16" s="96"/>
      <c r="S16" s="96"/>
      <c r="T16" s="96"/>
      <c r="U16" s="96"/>
      <c r="V16" s="110"/>
      <c r="W16" s="92"/>
      <c r="X16" s="92"/>
      <c r="Y16" s="92"/>
      <c r="Z16" s="92"/>
      <c r="AA16" s="92"/>
      <c r="AB16" s="92"/>
      <c r="AC16" s="92"/>
      <c r="AD16" s="92"/>
      <c r="AE16" s="92"/>
      <c r="AF16" s="92"/>
    </row>
    <row r="17" spans="1:57" x14ac:dyDescent="0.2">
      <c r="C17" s="170" t="s">
        <v>564</v>
      </c>
      <c r="D17" s="170" t="s">
        <v>564</v>
      </c>
      <c r="E17" s="170" t="s">
        <v>562</v>
      </c>
      <c r="F17" s="196" t="s">
        <v>563</v>
      </c>
      <c r="G17" s="196"/>
      <c r="H17" s="197" t="s">
        <v>565</v>
      </c>
      <c r="I17" s="198"/>
      <c r="J17" s="198"/>
      <c r="K17" s="199"/>
      <c r="L17" s="170" t="s">
        <v>666</v>
      </c>
      <c r="M17" s="170" t="s">
        <v>667</v>
      </c>
      <c r="N17" s="95"/>
      <c r="O17" s="95"/>
      <c r="P17" s="95"/>
      <c r="Q17" s="97"/>
      <c r="R17" s="95"/>
      <c r="S17" s="95"/>
      <c r="T17" s="95"/>
      <c r="U17" s="95"/>
      <c r="V17" s="95"/>
      <c r="W17" s="92"/>
      <c r="X17" s="92"/>
      <c r="Y17" s="92"/>
      <c r="Z17" s="92"/>
      <c r="AA17" s="92"/>
      <c r="AB17" s="92"/>
      <c r="AC17" s="92"/>
      <c r="AD17" s="92"/>
      <c r="AE17" s="92"/>
      <c r="AF17" s="92"/>
    </row>
    <row r="18" spans="1:57" ht="15.75" x14ac:dyDescent="0.3">
      <c r="C18" s="170" t="s">
        <v>567</v>
      </c>
      <c r="D18" s="170" t="s">
        <v>566</v>
      </c>
      <c r="E18" s="170" t="s">
        <v>668</v>
      </c>
      <c r="F18" s="170" t="s">
        <v>528</v>
      </c>
      <c r="G18" s="170" t="s">
        <v>529</v>
      </c>
      <c r="H18" s="170" t="s">
        <v>564</v>
      </c>
      <c r="I18" s="170" t="s">
        <v>521</v>
      </c>
      <c r="J18" s="170" t="s">
        <v>522</v>
      </c>
      <c r="K18" s="170" t="s">
        <v>523</v>
      </c>
      <c r="L18" s="170" t="s">
        <v>91</v>
      </c>
      <c r="M18" s="170" t="s">
        <v>91</v>
      </c>
      <c r="N18" s="92"/>
      <c r="O18" s="97"/>
      <c r="P18" s="97"/>
      <c r="Q18" s="97"/>
      <c r="R18" s="97"/>
      <c r="S18" s="97"/>
      <c r="T18" s="92"/>
      <c r="U18" s="97"/>
      <c r="V18" s="97"/>
      <c r="W18" s="97"/>
      <c r="X18" s="97"/>
      <c r="Y18" s="97"/>
      <c r="Z18" s="92"/>
      <c r="AA18" s="92"/>
      <c r="AB18" s="92"/>
      <c r="AC18" s="92"/>
      <c r="AD18" s="92"/>
      <c r="AE18" s="92"/>
      <c r="AF18" s="92"/>
    </row>
    <row r="19" spans="1:57" ht="14.25" x14ac:dyDescent="0.2">
      <c r="C19" s="170"/>
      <c r="D19" s="170"/>
      <c r="E19" s="170" t="s">
        <v>572</v>
      </c>
      <c r="F19" s="170" t="s">
        <v>38</v>
      </c>
      <c r="G19" s="170" t="s">
        <v>38</v>
      </c>
      <c r="H19" s="170"/>
      <c r="I19" s="170" t="s">
        <v>63</v>
      </c>
      <c r="J19" s="170" t="s">
        <v>63</v>
      </c>
      <c r="K19" s="170" t="s">
        <v>63</v>
      </c>
      <c r="L19" s="170" t="s">
        <v>573</v>
      </c>
      <c r="M19" s="170" t="s">
        <v>573</v>
      </c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2"/>
      <c r="AA19" s="92"/>
      <c r="AB19" s="92"/>
      <c r="AC19" s="92"/>
      <c r="AD19" s="92"/>
      <c r="AE19" s="92"/>
      <c r="AF19" s="92"/>
      <c r="AZ19" t="s">
        <v>490</v>
      </c>
      <c r="BA19" t="s">
        <v>491</v>
      </c>
      <c r="BB19" t="s">
        <v>492</v>
      </c>
      <c r="BC19" t="s">
        <v>374</v>
      </c>
      <c r="BD19" t="s">
        <v>517</v>
      </c>
      <c r="BE19" t="s">
        <v>464</v>
      </c>
    </row>
    <row r="20" spans="1:57" x14ac:dyDescent="0.2">
      <c r="A20" s="200">
        <v>1</v>
      </c>
      <c r="B20" s="201" t="s">
        <v>575</v>
      </c>
      <c r="C20" s="9" t="s">
        <v>568</v>
      </c>
      <c r="D20" s="126" t="s">
        <v>569</v>
      </c>
      <c r="E20" s="89">
        <v>7.74</v>
      </c>
      <c r="F20" s="91">
        <v>2250</v>
      </c>
      <c r="G20" s="91">
        <v>250</v>
      </c>
      <c r="H20" s="126" t="s">
        <v>570</v>
      </c>
      <c r="I20" s="89">
        <v>0.3</v>
      </c>
      <c r="J20" s="89">
        <v>0.39</v>
      </c>
      <c r="K20" s="89">
        <v>0.9</v>
      </c>
      <c r="L20" s="130">
        <v>4.3099999999999996</v>
      </c>
      <c r="M20" s="130">
        <f>(((F20*J20)+G20)*I20*K20*E20/1000)+1+1.5</f>
        <v>4.8562495000000006</v>
      </c>
      <c r="N20" s="148"/>
      <c r="O20" s="148"/>
      <c r="P20" s="148"/>
      <c r="Q20" s="115"/>
      <c r="R20" s="116"/>
      <c r="S20" s="115"/>
      <c r="T20" s="99"/>
      <c r="U20" s="114"/>
      <c r="V20" s="117"/>
      <c r="W20" s="117"/>
      <c r="X20" s="117"/>
      <c r="Y20" s="115"/>
      <c r="Z20" s="93"/>
      <c r="AA20" s="92"/>
      <c r="AB20" s="92"/>
      <c r="AC20" s="92"/>
      <c r="AD20" s="92"/>
      <c r="AE20" s="92"/>
      <c r="AF20" s="92"/>
      <c r="AZ20">
        <f>IF([1]doba!G20="nedef. zóna",-1,IF([1]doba!G20="ok",1,0))</f>
        <v>-1</v>
      </c>
      <c r="BA20">
        <f>IF([1]prikon!E20="nedef. zóna",-1,IF([1]prikon!E20="ok",1,0))</f>
        <v>-1</v>
      </c>
      <c r="BB20">
        <f>IF([1]nouzove!F20="nedef. zóna",-1,IF([1]nouzove!F20="ok",1,0))</f>
        <v>-1</v>
      </c>
      <c r="BC20">
        <f>IF([1]FO!E20="nedef. zóna",-1,IF([1]FO!E20="ok",1,0))</f>
        <v>-1</v>
      </c>
      <c r="BD20">
        <f>IF([1]FD!E20="nedef. zóna",-1,IF([1]FD!E20="ok",1,0))</f>
        <v>-1</v>
      </c>
      <c r="BE20">
        <f>IF([1]FC!E20="nedef. zóna",-1,IF([1]FC!E20="ok",1,0))</f>
        <v>-1</v>
      </c>
    </row>
    <row r="21" spans="1:57" x14ac:dyDescent="0.2">
      <c r="A21" s="200"/>
      <c r="B21" s="201"/>
      <c r="C21" s="9" t="s">
        <v>568</v>
      </c>
      <c r="D21" s="126" t="s">
        <v>569</v>
      </c>
      <c r="E21" s="89">
        <v>7.74</v>
      </c>
      <c r="F21" s="91">
        <v>2250</v>
      </c>
      <c r="G21" s="91">
        <v>250</v>
      </c>
      <c r="H21" s="126" t="s">
        <v>574</v>
      </c>
      <c r="I21" s="89">
        <v>0.4</v>
      </c>
      <c r="J21" s="89">
        <v>0.61</v>
      </c>
      <c r="K21" s="128">
        <v>1</v>
      </c>
      <c r="L21" s="130">
        <v>6.81</v>
      </c>
      <c r="M21" s="130">
        <f t="shared" ref="M21:M46" si="0">(((F21*J21)+G21)*I21*K21*E21/1000)+1+1.5</f>
        <v>7.5232600000000005</v>
      </c>
      <c r="N21" s="148"/>
      <c r="O21" s="148"/>
      <c r="P21" s="148"/>
      <c r="Q21" s="115"/>
      <c r="R21" s="116"/>
      <c r="S21" s="115"/>
      <c r="T21" s="99"/>
      <c r="U21" s="114"/>
      <c r="V21" s="117"/>
      <c r="W21" s="117"/>
      <c r="X21" s="117"/>
      <c r="Y21" s="115"/>
      <c r="Z21" s="93"/>
      <c r="AA21" s="92"/>
      <c r="AB21" s="92"/>
      <c r="AC21" s="92"/>
      <c r="AD21" s="92"/>
      <c r="AE21" s="92"/>
      <c r="AF21" s="92"/>
      <c r="AZ21">
        <f>IF([1]doba!G21="nedef. zóna",-1,IF([1]doba!G21="ok",1,0))</f>
        <v>-1</v>
      </c>
      <c r="BA21">
        <f>IF([1]prikon!E21="nedef. zóna",-1,IF([1]prikon!E21="ok",1,0))</f>
        <v>-1</v>
      </c>
      <c r="BB21">
        <f>IF([1]nouzove!F21="nedef. zóna",-1,IF([1]nouzove!F21="ok",1,0))</f>
        <v>-1</v>
      </c>
      <c r="BC21">
        <f>IF([1]FO!E21="nedef. zóna",-1,IF([1]FO!E21="ok",1,0))</f>
        <v>-1</v>
      </c>
      <c r="BD21">
        <f>IF([1]FD!E21="nedef. zóna",-1,IF([1]FD!E21="ok",1,0))</f>
        <v>-1</v>
      </c>
      <c r="BE21">
        <f>IF([1]FC!E21="nedef. zóna",-1,IF([1]FC!E21="ok",1,0))</f>
        <v>-1</v>
      </c>
    </row>
    <row r="22" spans="1:57" x14ac:dyDescent="0.2">
      <c r="A22" s="200"/>
      <c r="B22" s="122" t="s">
        <v>576</v>
      </c>
      <c r="C22" s="9" t="s">
        <v>568</v>
      </c>
      <c r="D22" s="126" t="s">
        <v>571</v>
      </c>
      <c r="E22" s="89">
        <v>29.47</v>
      </c>
      <c r="F22" s="91">
        <v>2250</v>
      </c>
      <c r="G22" s="91">
        <v>250</v>
      </c>
      <c r="H22" s="126" t="s">
        <v>574</v>
      </c>
      <c r="I22" s="89">
        <v>0.4</v>
      </c>
      <c r="J22" s="89">
        <v>0.62</v>
      </c>
      <c r="K22" s="128">
        <v>1</v>
      </c>
      <c r="L22" s="130">
        <v>25.94</v>
      </c>
      <c r="M22" s="130">
        <f t="shared" si="0"/>
        <v>21.891259999999999</v>
      </c>
      <c r="N22" s="148"/>
      <c r="O22" s="148"/>
      <c r="P22" s="148"/>
      <c r="Q22" s="120"/>
      <c r="R22" s="121"/>
      <c r="S22" s="120"/>
      <c r="T22" s="99"/>
      <c r="U22" s="114"/>
      <c r="V22" s="117"/>
      <c r="W22" s="117"/>
      <c r="X22" s="117"/>
      <c r="Y22" s="115"/>
      <c r="Z22" s="93"/>
      <c r="AA22" s="92"/>
      <c r="AB22" s="92"/>
      <c r="AC22" s="92"/>
      <c r="AD22" s="92"/>
      <c r="AE22" s="92"/>
      <c r="AF22" s="92"/>
      <c r="AZ22">
        <f>IF([1]doba!G22="nedef. zóna",-1,IF([1]doba!G22="ok",1,0))</f>
        <v>-1</v>
      </c>
      <c r="BA22">
        <f>IF([1]prikon!E22="nedef. zóna",-1,IF([1]prikon!E22="ok",1,0))</f>
        <v>-1</v>
      </c>
      <c r="BB22">
        <f>IF([1]nouzove!F22="nedef. zóna",-1,IF([1]nouzove!F22="ok",1,0))</f>
        <v>-1</v>
      </c>
      <c r="BC22">
        <f>IF([1]FO!E22="nedef. zóna",-1,IF([1]FO!E22="ok",1,0))</f>
        <v>-1</v>
      </c>
      <c r="BD22">
        <f>IF([1]FD!E22="nedef. zóna",-1,IF([1]FD!E22="ok",1,0))</f>
        <v>-1</v>
      </c>
      <c r="BE22">
        <f>IF([1]FC!E22="nedef. zóna",-1,IF([1]FC!E22="ok",1,0))</f>
        <v>-1</v>
      </c>
    </row>
    <row r="23" spans="1:57" ht="13.15" customHeight="1" x14ac:dyDescent="0.2">
      <c r="A23" s="200">
        <v>2</v>
      </c>
      <c r="B23" s="122" t="s">
        <v>575</v>
      </c>
      <c r="C23" s="202" t="s">
        <v>584</v>
      </c>
      <c r="D23" s="126" t="s">
        <v>580</v>
      </c>
      <c r="E23" s="89">
        <v>12.18</v>
      </c>
      <c r="F23" s="91">
        <v>2250</v>
      </c>
      <c r="G23" s="91">
        <v>250</v>
      </c>
      <c r="H23" s="126" t="s">
        <v>570</v>
      </c>
      <c r="I23" s="89">
        <v>0.7</v>
      </c>
      <c r="J23" s="89">
        <v>0.34</v>
      </c>
      <c r="K23" s="128">
        <v>0.9</v>
      </c>
      <c r="L23" s="130">
        <v>6</v>
      </c>
      <c r="M23" s="130">
        <f t="shared" si="0"/>
        <v>10.288501</v>
      </c>
      <c r="N23" s="148"/>
      <c r="O23" s="148"/>
      <c r="P23" s="148"/>
      <c r="Q23" s="120"/>
      <c r="R23" s="121"/>
      <c r="S23" s="120"/>
      <c r="T23" s="99"/>
      <c r="U23" s="114"/>
      <c r="V23" s="117"/>
      <c r="W23" s="117"/>
      <c r="X23" s="117"/>
      <c r="Y23" s="115"/>
      <c r="Z23" s="93"/>
      <c r="AA23" s="92"/>
      <c r="AB23" s="92"/>
      <c r="AC23" s="92"/>
      <c r="AD23" s="92"/>
      <c r="AE23" s="92"/>
      <c r="AF23" s="92"/>
      <c r="AZ23">
        <f>IF([1]doba!G23="nedef. zóna",-1,IF([1]doba!G23="ok",1,0))</f>
        <v>-1</v>
      </c>
      <c r="BA23">
        <f>IF([1]prikon!E23="nedef. zóna",-1,IF([1]prikon!E23="ok",1,0))</f>
        <v>-1</v>
      </c>
      <c r="BB23">
        <f>IF([1]nouzove!F23="nedef. zóna",-1,IF([1]nouzove!F23="ok",1,0))</f>
        <v>-1</v>
      </c>
      <c r="BC23">
        <f>IF([1]FO!E23="nedef. zóna",-1,IF([1]FO!E23="ok",1,0))</f>
        <v>-1</v>
      </c>
      <c r="BD23">
        <f>IF([1]FD!E23="nedef. zóna",-1,IF([1]FD!E23="ok",1,0))</f>
        <v>-1</v>
      </c>
      <c r="BE23">
        <f>IF([1]FC!E23="nedef. zóna",-1,IF([1]FC!E23="ok",1,0))</f>
        <v>-1</v>
      </c>
    </row>
    <row r="24" spans="1:57" x14ac:dyDescent="0.2">
      <c r="A24" s="200"/>
      <c r="B24" s="122" t="s">
        <v>575</v>
      </c>
      <c r="C24" s="203"/>
      <c r="D24" s="126" t="s">
        <v>580</v>
      </c>
      <c r="E24" s="89">
        <v>12.18</v>
      </c>
      <c r="F24" s="91">
        <v>2250</v>
      </c>
      <c r="G24" s="91">
        <v>250</v>
      </c>
      <c r="H24" s="126" t="s">
        <v>574</v>
      </c>
      <c r="I24" s="89">
        <v>0.8</v>
      </c>
      <c r="J24" s="89">
        <v>0.49</v>
      </c>
      <c r="K24" s="128">
        <v>1</v>
      </c>
      <c r="L24" s="130">
        <v>10.97</v>
      </c>
      <c r="M24" s="130">
        <f t="shared" si="0"/>
        <v>15.67876</v>
      </c>
      <c r="N24" s="148"/>
      <c r="O24" s="148"/>
      <c r="P24" s="148"/>
      <c r="Q24" s="120"/>
      <c r="R24" s="121"/>
      <c r="S24" s="120"/>
      <c r="T24" s="99"/>
      <c r="U24" s="114"/>
      <c r="V24" s="117"/>
      <c r="W24" s="117"/>
      <c r="X24" s="117"/>
      <c r="Y24" s="115"/>
      <c r="Z24" s="93"/>
      <c r="AA24" s="92"/>
      <c r="AB24" s="92"/>
      <c r="AC24" s="92"/>
      <c r="AD24" s="92"/>
      <c r="AE24" s="92"/>
      <c r="AF24" s="92"/>
      <c r="AZ24">
        <f>IF([1]doba!G24="nedef. zóna",-1,IF([1]doba!G24="ok",1,0))</f>
        <v>-1</v>
      </c>
      <c r="BA24">
        <f>IF([1]prikon!E24="nedef. zóna",-1,IF([1]prikon!E24="ok",1,0))</f>
        <v>-1</v>
      </c>
      <c r="BB24">
        <f>IF([1]nouzove!F24="nedef. zóna",-1,IF([1]nouzove!F24="ok",1,0))</f>
        <v>-1</v>
      </c>
      <c r="BC24">
        <f>IF([1]FO!E24="nedef. zóna",-1,IF([1]FO!E24="ok",1,0))</f>
        <v>-1</v>
      </c>
      <c r="BD24">
        <f>IF([1]FD!E24="nedef. zóna",-1,IF([1]FD!E24="ok",1,0))</f>
        <v>-1</v>
      </c>
      <c r="BE24">
        <f>IF([1]FC!E24="nedef. zóna",-1,IF([1]FC!E24="ok",1,0))</f>
        <v>-1</v>
      </c>
    </row>
    <row r="25" spans="1:57" x14ac:dyDescent="0.2">
      <c r="A25" s="200"/>
      <c r="B25" s="122" t="s">
        <v>576</v>
      </c>
      <c r="C25" s="203"/>
      <c r="D25" s="126" t="s">
        <v>581</v>
      </c>
      <c r="E25" s="89">
        <v>14.28</v>
      </c>
      <c r="F25" s="91">
        <v>2250</v>
      </c>
      <c r="G25" s="91">
        <v>250</v>
      </c>
      <c r="H25" s="126" t="s">
        <v>570</v>
      </c>
      <c r="I25" s="89">
        <v>0.7</v>
      </c>
      <c r="J25" s="89">
        <v>0.34</v>
      </c>
      <c r="K25" s="128">
        <v>0.9</v>
      </c>
      <c r="L25" s="130">
        <v>7.04</v>
      </c>
      <c r="M25" s="130">
        <f t="shared" si="0"/>
        <v>11.631345999999999</v>
      </c>
      <c r="N25" s="148"/>
      <c r="O25" s="148"/>
      <c r="P25" s="148"/>
      <c r="Q25" s="120"/>
      <c r="R25" s="121"/>
      <c r="S25" s="120"/>
      <c r="T25" s="99"/>
      <c r="U25" s="114"/>
      <c r="V25" s="117"/>
      <c r="W25" s="117"/>
      <c r="X25" s="117"/>
      <c r="Y25" s="115"/>
      <c r="Z25" s="93"/>
      <c r="AA25" s="92"/>
      <c r="AB25" s="92"/>
      <c r="AC25" s="92"/>
      <c r="AD25" s="92"/>
      <c r="AE25" s="92"/>
      <c r="AF25" s="92"/>
      <c r="AZ25">
        <f>IF([1]doba!G25="nedef. zóna",-1,IF([1]doba!G25="ok",1,0))</f>
        <v>-1</v>
      </c>
      <c r="BA25">
        <f>IF([1]prikon!E25="nedef. zóna",-1,IF([1]prikon!E25="ok",1,0))</f>
        <v>-1</v>
      </c>
      <c r="BB25">
        <f>IF([1]nouzove!F25="nedef. zóna",-1,IF([1]nouzove!F25="ok",1,0))</f>
        <v>-1</v>
      </c>
      <c r="BC25">
        <f>IF([1]FO!E25="nedef. zóna",-1,IF([1]FO!E25="ok",1,0))</f>
        <v>-1</v>
      </c>
      <c r="BD25">
        <f>IF([1]FD!E25="nedef. zóna",-1,IF([1]FD!E25="ok",1,0))</f>
        <v>-1</v>
      </c>
      <c r="BE25">
        <f>IF([1]FC!E25="nedef. zóna",-1,IF([1]FC!E25="ok",1,0))</f>
        <v>-1</v>
      </c>
    </row>
    <row r="26" spans="1:57" x14ac:dyDescent="0.2">
      <c r="A26" s="200"/>
      <c r="B26" s="122" t="s">
        <v>576</v>
      </c>
      <c r="C26" s="203"/>
      <c r="D26" s="126" t="s">
        <v>581</v>
      </c>
      <c r="E26" s="89">
        <v>14.28</v>
      </c>
      <c r="F26" s="91">
        <v>2250</v>
      </c>
      <c r="G26" s="91">
        <v>250</v>
      </c>
      <c r="H26" s="126" t="s">
        <v>574</v>
      </c>
      <c r="I26" s="89">
        <v>0.8</v>
      </c>
      <c r="J26" s="89">
        <v>0.49</v>
      </c>
      <c r="K26" s="128">
        <v>1</v>
      </c>
      <c r="L26" s="130">
        <v>12.86</v>
      </c>
      <c r="M26" s="130">
        <f t="shared" si="0"/>
        <v>17.950959999999998</v>
      </c>
      <c r="N26" s="148"/>
      <c r="O26" s="148"/>
      <c r="P26" s="148"/>
      <c r="Q26" s="120"/>
      <c r="R26" s="121"/>
      <c r="S26" s="120"/>
      <c r="T26" s="99"/>
      <c r="U26" s="114"/>
      <c r="V26" s="117"/>
      <c r="W26" s="117"/>
      <c r="X26" s="117"/>
      <c r="Y26" s="115"/>
      <c r="Z26" s="93"/>
      <c r="AA26" s="92"/>
      <c r="AB26" s="92"/>
      <c r="AC26" s="92"/>
      <c r="AD26" s="92"/>
      <c r="AE26" s="92"/>
      <c r="AF26" s="92"/>
      <c r="AZ26">
        <f>IF([1]doba!G26="nedef. zóna",-1,IF([1]doba!G26="ok",1,0))</f>
        <v>-1</v>
      </c>
      <c r="BA26">
        <f>IF([1]prikon!E26="nedef. zóna",-1,IF([1]prikon!E26="ok",1,0))</f>
        <v>-1</v>
      </c>
      <c r="BB26">
        <f>IF([1]nouzove!F26="nedef. zóna",-1,IF([1]nouzove!F26="ok",1,0))</f>
        <v>-1</v>
      </c>
      <c r="BC26">
        <f>IF([1]FO!E26="nedef. zóna",-1,IF([1]FO!E26="ok",1,0))</f>
        <v>-1</v>
      </c>
      <c r="BD26">
        <f>IF([1]FD!E26="nedef. zóna",-1,IF([1]FD!E26="ok",1,0))</f>
        <v>-1</v>
      </c>
      <c r="BE26">
        <f>IF([1]FC!E26="nedef. zóna",-1,IF([1]FC!E26="ok",1,0))</f>
        <v>-1</v>
      </c>
    </row>
    <row r="27" spans="1:57" x14ac:dyDescent="0.2">
      <c r="A27" s="200"/>
      <c r="B27" s="122" t="s">
        <v>577</v>
      </c>
      <c r="C27" s="203"/>
      <c r="D27" s="126" t="s">
        <v>569</v>
      </c>
      <c r="E27" s="89">
        <v>16.43</v>
      </c>
      <c r="F27" s="91">
        <v>2250</v>
      </c>
      <c r="G27" s="91">
        <v>250</v>
      </c>
      <c r="H27" s="126" t="s">
        <v>574</v>
      </c>
      <c r="I27" s="89">
        <v>0.8</v>
      </c>
      <c r="J27" s="89">
        <v>0.49</v>
      </c>
      <c r="K27" s="128">
        <v>1</v>
      </c>
      <c r="L27" s="130">
        <v>14.8</v>
      </c>
      <c r="M27" s="130">
        <f t="shared" si="0"/>
        <v>20.277259999999998</v>
      </c>
      <c r="N27" s="148"/>
      <c r="O27" s="148"/>
      <c r="P27" s="148"/>
      <c r="Q27" s="120"/>
      <c r="R27" s="121"/>
      <c r="S27" s="120"/>
      <c r="T27" s="99"/>
      <c r="U27" s="114"/>
      <c r="V27" s="117"/>
      <c r="W27" s="117"/>
      <c r="X27" s="117"/>
      <c r="Y27" s="115"/>
      <c r="Z27" s="93"/>
      <c r="AA27" s="92"/>
      <c r="AB27" s="92"/>
      <c r="AC27" s="92"/>
      <c r="AD27" s="92"/>
      <c r="AE27" s="92"/>
      <c r="AF27" s="92"/>
      <c r="AZ27">
        <f>IF([1]doba!G27="nedef. zóna",-1,IF([1]doba!G27="ok",1,0))</f>
        <v>-1</v>
      </c>
      <c r="BA27">
        <f>IF([1]prikon!E27="nedef. zóna",-1,IF([1]prikon!E27="ok",1,0))</f>
        <v>-1</v>
      </c>
      <c r="BB27">
        <f>IF([1]nouzove!F27="nedef. zóna",-1,IF([1]nouzove!F27="ok",1,0))</f>
        <v>-1</v>
      </c>
      <c r="BC27">
        <f>IF([1]FO!E27="nedef. zóna",-1,IF([1]FO!E27="ok",1,0))</f>
        <v>-1</v>
      </c>
      <c r="BD27">
        <f>IF([1]FD!E27="nedef. zóna",-1,IF([1]FD!E27="ok",1,0))</f>
        <v>-1</v>
      </c>
      <c r="BE27">
        <f>IF([1]FC!E27="nedef. zóna",-1,IF([1]FC!E27="ok",1,0))</f>
        <v>-1</v>
      </c>
    </row>
    <row r="28" spans="1:57" x14ac:dyDescent="0.2">
      <c r="A28" s="200"/>
      <c r="B28" s="122" t="s">
        <v>578</v>
      </c>
      <c r="C28" s="203"/>
      <c r="D28" s="126" t="s">
        <v>582</v>
      </c>
      <c r="E28" s="89">
        <v>17.850000000000001</v>
      </c>
      <c r="F28" s="91">
        <v>2250</v>
      </c>
      <c r="G28" s="91">
        <v>250</v>
      </c>
      <c r="H28" s="126" t="s">
        <v>574</v>
      </c>
      <c r="I28" s="89">
        <v>0.8</v>
      </c>
      <c r="J28" s="89">
        <v>0.49</v>
      </c>
      <c r="K28" s="128">
        <v>1</v>
      </c>
      <c r="L28" s="130">
        <v>16.079999999999998</v>
      </c>
      <c r="M28" s="130">
        <f t="shared" si="0"/>
        <v>21.813700000000001</v>
      </c>
      <c r="N28" s="148"/>
      <c r="O28" s="148"/>
      <c r="P28" s="148"/>
      <c r="Q28" s="120"/>
      <c r="R28" s="121"/>
      <c r="S28" s="120"/>
      <c r="T28" s="99"/>
      <c r="U28" s="114"/>
      <c r="V28" s="117"/>
      <c r="W28" s="117"/>
      <c r="X28" s="117"/>
      <c r="Y28" s="115"/>
      <c r="Z28" s="93"/>
      <c r="AA28" s="92"/>
      <c r="AB28" s="92"/>
      <c r="AC28" s="92"/>
      <c r="AD28" s="92"/>
      <c r="AE28" s="92"/>
      <c r="AF28" s="92"/>
      <c r="AZ28">
        <f>IF([1]doba!G28="nedef. zóna",-1,IF([1]doba!G28="ok",1,0))</f>
        <v>-1</v>
      </c>
      <c r="BA28">
        <f>IF([1]prikon!E28="nedef. zóna",-1,IF([1]prikon!E28="ok",1,0))</f>
        <v>-1</v>
      </c>
      <c r="BB28">
        <f>IF([1]nouzove!F28="nedef. zóna",-1,IF([1]nouzove!F28="ok",1,0))</f>
        <v>-1</v>
      </c>
      <c r="BC28">
        <f>IF([1]FO!E28="nedef. zóna",-1,IF([1]FO!E28="ok",1,0))</f>
        <v>-1</v>
      </c>
      <c r="BD28">
        <f>IF([1]FD!E28="nedef. zóna",-1,IF([1]FD!E28="ok",1,0))</f>
        <v>-1</v>
      </c>
      <c r="BE28">
        <f>IF([1]FC!E28="nedef. zóna",-1,IF([1]FC!E28="ok",1,0))</f>
        <v>-1</v>
      </c>
    </row>
    <row r="29" spans="1:57" x14ac:dyDescent="0.2">
      <c r="A29" s="200"/>
      <c r="B29" s="122" t="s">
        <v>579</v>
      </c>
      <c r="C29" s="203"/>
      <c r="D29" s="126" t="s">
        <v>571</v>
      </c>
      <c r="E29" s="89">
        <v>34.950000000000003</v>
      </c>
      <c r="F29" s="91">
        <v>2250</v>
      </c>
      <c r="G29" s="91">
        <v>250</v>
      </c>
      <c r="H29" s="126" t="s">
        <v>574</v>
      </c>
      <c r="I29" s="89">
        <v>0.8</v>
      </c>
      <c r="J29" s="89">
        <v>0.49</v>
      </c>
      <c r="K29" s="128">
        <v>1</v>
      </c>
      <c r="L29" s="130">
        <v>31.47</v>
      </c>
      <c r="M29" s="130">
        <f t="shared" si="0"/>
        <v>40.315899999999999</v>
      </c>
      <c r="N29" s="148"/>
      <c r="O29" s="148"/>
      <c r="P29" s="148"/>
      <c r="Q29" s="120"/>
      <c r="R29" s="121"/>
      <c r="S29" s="120"/>
      <c r="T29" s="99"/>
      <c r="U29" s="114"/>
      <c r="V29" s="117"/>
      <c r="W29" s="117"/>
      <c r="X29" s="117"/>
      <c r="Y29" s="115"/>
      <c r="Z29" s="93"/>
      <c r="AA29" s="92"/>
      <c r="AB29" s="92"/>
      <c r="AC29" s="92"/>
      <c r="AD29" s="92"/>
      <c r="AE29" s="92"/>
      <c r="AF29" s="92"/>
      <c r="AZ29">
        <f>IF([1]doba!G29="nedef. zóna",-1,IF([1]doba!G29="ok",1,0))</f>
        <v>-1</v>
      </c>
      <c r="BA29">
        <f>IF([1]prikon!E29="nedef. zóna",-1,IF([1]prikon!E29="ok",1,0))</f>
        <v>-1</v>
      </c>
      <c r="BB29">
        <f>IF([1]nouzove!F29="nedef. zóna",-1,IF([1]nouzove!F29="ok",1,0))</f>
        <v>-1</v>
      </c>
      <c r="BC29">
        <f>IF([1]FO!E29="nedef. zóna",-1,IF([1]FO!E29="ok",1,0))</f>
        <v>-1</v>
      </c>
      <c r="BD29">
        <f>IF([1]FD!E29="nedef. zóna",-1,IF([1]FD!E29="ok",1,0))</f>
        <v>-1</v>
      </c>
      <c r="BE29">
        <f>IF([1]FC!E29="nedef. zóna",-1,IF([1]FC!E29="ok",1,0))</f>
        <v>-1</v>
      </c>
    </row>
    <row r="30" spans="1:57" x14ac:dyDescent="0.2">
      <c r="A30" s="200"/>
      <c r="B30" s="122" t="s">
        <v>287</v>
      </c>
      <c r="C30" s="204"/>
      <c r="D30" s="126" t="s">
        <v>583</v>
      </c>
      <c r="E30" s="89">
        <v>43.4</v>
      </c>
      <c r="F30" s="91">
        <v>2250</v>
      </c>
      <c r="G30" s="91">
        <v>250</v>
      </c>
      <c r="H30" s="126" t="s">
        <v>574</v>
      </c>
      <c r="I30" s="89">
        <v>0.8</v>
      </c>
      <c r="J30" s="89">
        <v>0.49</v>
      </c>
      <c r="K30" s="128">
        <v>1</v>
      </c>
      <c r="L30" s="130">
        <v>39.090000000000003</v>
      </c>
      <c r="M30" s="130">
        <f t="shared" si="0"/>
        <v>49.458799999999997</v>
      </c>
      <c r="N30" s="148"/>
      <c r="O30" s="148"/>
      <c r="P30" s="148"/>
      <c r="Q30" s="120"/>
      <c r="R30" s="121"/>
      <c r="S30" s="120"/>
      <c r="T30" s="92"/>
      <c r="U30" s="114"/>
      <c r="V30" s="117"/>
      <c r="W30" s="117"/>
      <c r="X30" s="117"/>
      <c r="Y30" s="115"/>
      <c r="Z30" s="92"/>
      <c r="AA30" s="92"/>
      <c r="AB30" s="92"/>
      <c r="AC30" s="92"/>
      <c r="AD30" s="92"/>
      <c r="AE30" s="92"/>
      <c r="AF30" s="92"/>
    </row>
    <row r="31" spans="1:57" x14ac:dyDescent="0.2">
      <c r="A31" s="200">
        <v>3</v>
      </c>
      <c r="B31" s="200" t="s">
        <v>575</v>
      </c>
      <c r="C31" s="205" t="s">
        <v>585</v>
      </c>
      <c r="D31" s="126" t="s">
        <v>581</v>
      </c>
      <c r="E31" s="89">
        <v>12.37</v>
      </c>
      <c r="F31" s="91">
        <v>2250</v>
      </c>
      <c r="G31" s="91">
        <v>250</v>
      </c>
      <c r="H31" s="126" t="s">
        <v>570</v>
      </c>
      <c r="I31" s="89">
        <v>0.6</v>
      </c>
      <c r="J31" s="89">
        <v>0.37</v>
      </c>
      <c r="K31" s="128">
        <v>0.9</v>
      </c>
      <c r="L31" s="130">
        <v>9.91</v>
      </c>
      <c r="M31" s="130">
        <f t="shared" si="0"/>
        <v>9.7308835000000009</v>
      </c>
      <c r="N31" s="148"/>
      <c r="O31" s="148"/>
      <c r="P31" s="148"/>
      <c r="Q31" s="120"/>
      <c r="R31" s="121"/>
      <c r="S31" s="120"/>
      <c r="T31" s="92"/>
      <c r="U31" s="114"/>
      <c r="V31" s="117"/>
      <c r="W31" s="117"/>
      <c r="X31" s="117"/>
      <c r="Y31" s="115"/>
      <c r="Z31" s="92"/>
      <c r="AA31" s="92"/>
      <c r="AB31" s="92"/>
      <c r="AC31" s="92"/>
      <c r="AD31" s="92"/>
      <c r="AE31" s="92"/>
      <c r="AF31" s="92"/>
    </row>
    <row r="32" spans="1:57" x14ac:dyDescent="0.2">
      <c r="A32" s="200"/>
      <c r="B32" s="200"/>
      <c r="C32" s="205"/>
      <c r="D32" s="126" t="s">
        <v>581</v>
      </c>
      <c r="E32" s="89">
        <v>12.37</v>
      </c>
      <c r="F32" s="91">
        <v>2250</v>
      </c>
      <c r="G32" s="91">
        <v>250</v>
      </c>
      <c r="H32" s="126" t="s">
        <v>574</v>
      </c>
      <c r="I32" s="89">
        <v>0.7</v>
      </c>
      <c r="J32" s="89">
        <v>0.57999999999999996</v>
      </c>
      <c r="K32" s="128">
        <v>1</v>
      </c>
      <c r="L32" s="130">
        <v>15.3</v>
      </c>
      <c r="M32" s="130">
        <f t="shared" si="0"/>
        <v>15.964744999999999</v>
      </c>
      <c r="N32" s="148"/>
      <c r="O32" s="148"/>
      <c r="P32" s="148"/>
      <c r="Q32" s="120"/>
      <c r="R32" s="121"/>
      <c r="S32" s="120"/>
      <c r="T32" s="92"/>
      <c r="U32" s="114"/>
      <c r="V32" s="117"/>
      <c r="W32" s="117"/>
      <c r="X32" s="117"/>
      <c r="Y32" s="115"/>
      <c r="Z32" s="92"/>
      <c r="AA32" s="92"/>
      <c r="AB32" s="92"/>
      <c r="AC32" s="92"/>
      <c r="AD32" s="92"/>
      <c r="AE32" s="92"/>
      <c r="AF32" s="92"/>
    </row>
    <row r="33" spans="1:32" x14ac:dyDescent="0.2">
      <c r="A33" s="200">
        <v>4</v>
      </c>
      <c r="B33" s="206" t="s">
        <v>575</v>
      </c>
      <c r="C33" s="205" t="s">
        <v>586</v>
      </c>
      <c r="D33" s="126" t="s">
        <v>581</v>
      </c>
      <c r="E33" s="89">
        <v>10.73</v>
      </c>
      <c r="F33" s="91">
        <v>2250</v>
      </c>
      <c r="G33" s="91">
        <v>250</v>
      </c>
      <c r="H33" s="126" t="s">
        <v>570</v>
      </c>
      <c r="I33" s="89">
        <v>1</v>
      </c>
      <c r="J33" s="89">
        <v>0.38</v>
      </c>
      <c r="K33" s="128">
        <v>0.9</v>
      </c>
      <c r="L33" s="130">
        <v>19.43</v>
      </c>
      <c r="M33" s="130">
        <f t="shared" si="0"/>
        <v>13.170985</v>
      </c>
      <c r="N33" s="148"/>
      <c r="O33" s="148"/>
      <c r="P33" s="148"/>
      <c r="Q33" s="120"/>
      <c r="R33" s="121"/>
      <c r="S33" s="120"/>
      <c r="T33" s="92"/>
      <c r="U33" s="114"/>
      <c r="V33" s="117"/>
      <c r="W33" s="117"/>
      <c r="X33" s="117"/>
      <c r="Y33" s="115"/>
      <c r="Z33" s="92"/>
      <c r="AA33" s="92"/>
      <c r="AB33" s="92"/>
      <c r="AC33" s="92"/>
      <c r="AD33" s="92"/>
      <c r="AE33" s="92"/>
      <c r="AF33" s="92"/>
    </row>
    <row r="34" spans="1:32" x14ac:dyDescent="0.2">
      <c r="A34" s="200"/>
      <c r="B34" s="206"/>
      <c r="C34" s="205"/>
      <c r="D34" s="126" t="s">
        <v>581</v>
      </c>
      <c r="E34" s="89">
        <v>10.73</v>
      </c>
      <c r="F34" s="91">
        <v>2250</v>
      </c>
      <c r="G34" s="91">
        <v>250</v>
      </c>
      <c r="H34" s="126" t="s">
        <v>574</v>
      </c>
      <c r="I34" s="89">
        <v>1</v>
      </c>
      <c r="J34" s="89">
        <v>0.61</v>
      </c>
      <c r="K34" s="128">
        <v>1</v>
      </c>
      <c r="L34" s="130">
        <v>23.23</v>
      </c>
      <c r="M34" s="130">
        <f t="shared" si="0"/>
        <v>19.909424999999999</v>
      </c>
      <c r="N34" s="148"/>
      <c r="O34" s="148"/>
      <c r="P34" s="148"/>
      <c r="Q34" s="120"/>
      <c r="R34" s="121"/>
      <c r="S34" s="120"/>
      <c r="T34" s="92"/>
      <c r="U34" s="114"/>
      <c r="V34" s="117"/>
      <c r="W34" s="117"/>
      <c r="X34" s="117"/>
      <c r="Y34" s="115"/>
      <c r="Z34" s="92"/>
      <c r="AA34" s="92"/>
      <c r="AB34" s="92"/>
      <c r="AC34" s="92"/>
      <c r="AD34" s="92"/>
      <c r="AE34" s="92"/>
      <c r="AF34" s="92"/>
    </row>
    <row r="35" spans="1:32" x14ac:dyDescent="0.2">
      <c r="A35" s="200"/>
      <c r="B35" s="97" t="s">
        <v>576</v>
      </c>
      <c r="C35" s="205"/>
      <c r="D35" s="126" t="s">
        <v>571</v>
      </c>
      <c r="E35" s="89">
        <v>26.84</v>
      </c>
      <c r="F35" s="91">
        <v>2250</v>
      </c>
      <c r="G35" s="91">
        <v>250</v>
      </c>
      <c r="H35" s="126" t="s">
        <v>574</v>
      </c>
      <c r="I35" s="89">
        <v>1</v>
      </c>
      <c r="J35" s="89">
        <v>0.61</v>
      </c>
      <c r="K35" s="128">
        <v>0.9</v>
      </c>
      <c r="L35" s="130">
        <v>58.08</v>
      </c>
      <c r="M35" s="130">
        <f t="shared" si="0"/>
        <v>41.693109999999997</v>
      </c>
      <c r="N35" s="148"/>
      <c r="O35" s="148"/>
      <c r="P35" s="148"/>
      <c r="Q35" s="120"/>
      <c r="R35" s="121"/>
      <c r="S35" s="120"/>
      <c r="T35" s="92"/>
      <c r="U35" s="114"/>
      <c r="V35" s="117"/>
      <c r="W35" s="117"/>
      <c r="X35" s="117"/>
      <c r="Y35" s="115"/>
      <c r="Z35" s="92"/>
      <c r="AA35" s="92"/>
      <c r="AB35" s="92"/>
      <c r="AC35" s="92"/>
      <c r="AD35" s="92"/>
      <c r="AE35" s="92"/>
      <c r="AF35" s="92"/>
    </row>
    <row r="36" spans="1:32" x14ac:dyDescent="0.2">
      <c r="A36" s="200">
        <v>5</v>
      </c>
      <c r="B36" s="206" t="s">
        <v>575</v>
      </c>
      <c r="C36" s="205" t="s">
        <v>587</v>
      </c>
      <c r="D36" s="126" t="s">
        <v>580</v>
      </c>
      <c r="E36" s="89">
        <v>11.54</v>
      </c>
      <c r="F36" s="91">
        <v>1250</v>
      </c>
      <c r="G36" s="91">
        <v>1250</v>
      </c>
      <c r="H36" s="126" t="s">
        <v>570</v>
      </c>
      <c r="I36" s="89">
        <v>1</v>
      </c>
      <c r="J36" s="89">
        <v>0.38</v>
      </c>
      <c r="K36" s="128">
        <v>1</v>
      </c>
      <c r="L36" s="130">
        <v>18.66</v>
      </c>
      <c r="M36" s="130">
        <f t="shared" si="0"/>
        <v>22.406500000000001</v>
      </c>
      <c r="N36" s="148"/>
      <c r="O36" s="148"/>
      <c r="P36" s="148"/>
      <c r="Q36" s="120"/>
      <c r="R36" s="121"/>
      <c r="S36" s="120"/>
      <c r="T36" s="92"/>
      <c r="U36" s="114"/>
      <c r="V36" s="117"/>
      <c r="W36" s="117"/>
      <c r="X36" s="117"/>
      <c r="Y36" s="115"/>
      <c r="Z36" s="92"/>
      <c r="AA36" s="92"/>
      <c r="AB36" s="92"/>
      <c r="AC36" s="92"/>
      <c r="AD36" s="92"/>
      <c r="AE36" s="92"/>
      <c r="AF36" s="92"/>
    </row>
    <row r="37" spans="1:32" x14ac:dyDescent="0.2">
      <c r="A37" s="200"/>
      <c r="B37" s="206"/>
      <c r="C37" s="205"/>
      <c r="D37" s="126" t="s">
        <v>580</v>
      </c>
      <c r="E37" s="89">
        <v>11.54</v>
      </c>
      <c r="F37" s="91">
        <v>1250</v>
      </c>
      <c r="G37" s="91">
        <v>1250</v>
      </c>
      <c r="H37" s="126" t="s">
        <v>574</v>
      </c>
      <c r="I37" s="89">
        <v>1</v>
      </c>
      <c r="J37" s="89">
        <v>0.61</v>
      </c>
      <c r="K37" s="128">
        <v>1</v>
      </c>
      <c r="L37" s="130">
        <v>23.6</v>
      </c>
      <c r="M37" s="130">
        <f t="shared" si="0"/>
        <v>25.724250000000001</v>
      </c>
      <c r="N37" s="148"/>
      <c r="O37" s="148"/>
      <c r="P37" s="148"/>
      <c r="Q37" s="120"/>
      <c r="R37" s="121"/>
      <c r="S37" s="120"/>
      <c r="T37" s="92"/>
      <c r="U37" s="114"/>
      <c r="V37" s="117"/>
      <c r="W37" s="117"/>
      <c r="X37" s="117"/>
      <c r="Y37" s="115"/>
      <c r="Z37" s="92"/>
      <c r="AA37" s="92"/>
      <c r="AB37" s="92"/>
      <c r="AC37" s="92"/>
      <c r="AD37" s="92"/>
      <c r="AE37" s="92"/>
      <c r="AF37" s="92"/>
    </row>
    <row r="38" spans="1:32" x14ac:dyDescent="0.2">
      <c r="A38" s="200"/>
      <c r="B38" s="122" t="s">
        <v>576</v>
      </c>
      <c r="C38" s="205"/>
      <c r="D38" s="126" t="s">
        <v>571</v>
      </c>
      <c r="E38" s="89">
        <v>33.119999999999997</v>
      </c>
      <c r="F38" s="91">
        <v>1250</v>
      </c>
      <c r="G38" s="91">
        <v>1250</v>
      </c>
      <c r="H38" s="126" t="s">
        <v>574</v>
      </c>
      <c r="I38" s="89">
        <v>1</v>
      </c>
      <c r="J38" s="89">
        <v>0.61</v>
      </c>
      <c r="K38" s="128">
        <v>1</v>
      </c>
      <c r="L38" s="130">
        <v>67.75</v>
      </c>
      <c r="M38" s="130">
        <f t="shared" si="0"/>
        <v>69.153999999999996</v>
      </c>
      <c r="N38" s="148"/>
      <c r="O38" s="148"/>
      <c r="P38" s="148"/>
      <c r="Q38" s="120"/>
      <c r="R38" s="121"/>
      <c r="S38" s="120"/>
      <c r="T38" s="92"/>
      <c r="U38" s="114"/>
      <c r="V38" s="117"/>
      <c r="W38" s="117"/>
      <c r="X38" s="117"/>
      <c r="Y38" s="115"/>
      <c r="Z38" s="92"/>
      <c r="AA38" s="92"/>
      <c r="AB38" s="92"/>
      <c r="AC38" s="92"/>
      <c r="AD38" s="92"/>
      <c r="AE38" s="92"/>
      <c r="AF38" s="92"/>
    </row>
    <row r="39" spans="1:32" x14ac:dyDescent="0.2">
      <c r="A39" s="200">
        <v>6</v>
      </c>
      <c r="B39" s="122" t="s">
        <v>575</v>
      </c>
      <c r="C39" s="205" t="s">
        <v>588</v>
      </c>
      <c r="D39" s="126" t="s">
        <v>592</v>
      </c>
      <c r="E39" s="89">
        <v>7.09</v>
      </c>
      <c r="F39" s="91">
        <v>2500</v>
      </c>
      <c r="G39" s="91">
        <v>1500</v>
      </c>
      <c r="H39" s="126" t="s">
        <v>574</v>
      </c>
      <c r="I39" s="89">
        <v>1</v>
      </c>
      <c r="J39" s="89">
        <v>0.1</v>
      </c>
      <c r="K39" s="128">
        <v>0.1</v>
      </c>
      <c r="L39" s="130">
        <v>1.75</v>
      </c>
      <c r="M39" s="130">
        <f t="shared" si="0"/>
        <v>3.7407500000000002</v>
      </c>
      <c r="N39" s="148"/>
      <c r="O39" s="148"/>
      <c r="P39" s="148"/>
      <c r="Q39" s="120"/>
      <c r="R39" s="121"/>
      <c r="S39" s="120"/>
      <c r="T39" s="92"/>
      <c r="U39" s="114"/>
      <c r="V39" s="117"/>
      <c r="W39" s="117"/>
      <c r="X39" s="117"/>
      <c r="Y39" s="115"/>
      <c r="Z39" s="92"/>
      <c r="AA39" s="92"/>
      <c r="AB39" s="92"/>
      <c r="AC39" s="92"/>
      <c r="AD39" s="92"/>
      <c r="AE39" s="92"/>
      <c r="AF39" s="92"/>
    </row>
    <row r="40" spans="1:32" x14ac:dyDescent="0.2">
      <c r="A40" s="200"/>
      <c r="B40" s="122" t="s">
        <v>576</v>
      </c>
      <c r="C40" s="205"/>
      <c r="D40" s="126" t="s">
        <v>591</v>
      </c>
      <c r="E40" s="89">
        <v>13.29</v>
      </c>
      <c r="F40" s="91">
        <v>2500</v>
      </c>
      <c r="G40" s="91">
        <v>1500</v>
      </c>
      <c r="H40" s="126" t="s">
        <v>574</v>
      </c>
      <c r="I40" s="89">
        <v>1</v>
      </c>
      <c r="J40" s="89">
        <v>0.1</v>
      </c>
      <c r="K40" s="128">
        <v>1</v>
      </c>
      <c r="L40" s="130">
        <v>3.29</v>
      </c>
      <c r="M40" s="130">
        <f t="shared" si="0"/>
        <v>25.7575</v>
      </c>
      <c r="N40" s="148"/>
      <c r="O40" s="148"/>
      <c r="P40" s="148"/>
      <c r="Q40" s="120"/>
      <c r="R40" s="121"/>
      <c r="S40" s="120"/>
      <c r="T40" s="92"/>
      <c r="U40" s="114"/>
      <c r="V40" s="117"/>
      <c r="W40" s="117"/>
      <c r="X40" s="117"/>
      <c r="Y40" s="115"/>
      <c r="Z40" s="92"/>
      <c r="AA40" s="92"/>
      <c r="AB40" s="92"/>
      <c r="AC40" s="92"/>
      <c r="AD40" s="92"/>
      <c r="AE40" s="92"/>
      <c r="AF40" s="92"/>
    </row>
    <row r="41" spans="1:32" x14ac:dyDescent="0.2">
      <c r="A41" s="200"/>
      <c r="B41" s="122" t="s">
        <v>577</v>
      </c>
      <c r="C41" s="205"/>
      <c r="D41" s="126" t="s">
        <v>590</v>
      </c>
      <c r="E41" s="89">
        <v>12.76</v>
      </c>
      <c r="F41" s="91">
        <v>2500</v>
      </c>
      <c r="G41" s="91">
        <v>1500</v>
      </c>
      <c r="H41" s="126" t="s">
        <v>570</v>
      </c>
      <c r="I41" s="89">
        <v>1</v>
      </c>
      <c r="J41" s="89">
        <v>7.0000000000000007E-2</v>
      </c>
      <c r="K41" s="128">
        <v>1</v>
      </c>
      <c r="L41" s="130">
        <v>2.0099999999999998</v>
      </c>
      <c r="M41" s="130">
        <f t="shared" si="0"/>
        <v>23.873000000000001</v>
      </c>
      <c r="N41" s="148"/>
      <c r="O41" s="148"/>
      <c r="P41" s="148"/>
      <c r="Q41" s="120"/>
      <c r="R41" s="121"/>
      <c r="S41" s="120"/>
      <c r="T41" s="92"/>
      <c r="U41" s="114"/>
      <c r="V41" s="117"/>
      <c r="W41" s="117"/>
      <c r="X41" s="117"/>
      <c r="Y41" s="115"/>
      <c r="Z41" s="92"/>
      <c r="AA41" s="92"/>
      <c r="AB41" s="92"/>
      <c r="AC41" s="92"/>
      <c r="AD41" s="92"/>
      <c r="AE41" s="92"/>
      <c r="AF41" s="92"/>
    </row>
    <row r="42" spans="1:32" x14ac:dyDescent="0.2">
      <c r="A42" s="200"/>
      <c r="B42" s="122" t="s">
        <v>578</v>
      </c>
      <c r="C42" s="205"/>
      <c r="D42" s="126" t="s">
        <v>571</v>
      </c>
      <c r="E42" s="89">
        <v>34.479999999999997</v>
      </c>
      <c r="F42" s="91">
        <v>2500</v>
      </c>
      <c r="G42" s="91">
        <v>1500</v>
      </c>
      <c r="H42" s="126" t="s">
        <v>574</v>
      </c>
      <c r="I42" s="89">
        <v>1</v>
      </c>
      <c r="J42" s="89">
        <v>0.01</v>
      </c>
      <c r="K42" s="128">
        <v>0.85</v>
      </c>
      <c r="L42" s="130">
        <v>8.5299999999999994</v>
      </c>
      <c r="M42" s="130">
        <f t="shared" si="0"/>
        <v>47.194699999999997</v>
      </c>
      <c r="N42" s="148"/>
      <c r="O42" s="148"/>
      <c r="P42" s="148"/>
      <c r="Q42" s="120"/>
      <c r="R42" s="121"/>
      <c r="S42" s="120"/>
      <c r="T42" s="92"/>
      <c r="U42" s="114"/>
      <c r="V42" s="117"/>
      <c r="W42" s="117"/>
      <c r="X42" s="117"/>
      <c r="Y42" s="115"/>
      <c r="Z42" s="92"/>
      <c r="AA42" s="92"/>
      <c r="AB42" s="92"/>
      <c r="AC42" s="92"/>
      <c r="AD42" s="92"/>
      <c r="AE42" s="92"/>
      <c r="AF42" s="92"/>
    </row>
    <row r="43" spans="1:32" x14ac:dyDescent="0.2">
      <c r="A43" s="200">
        <v>7</v>
      </c>
      <c r="B43" s="122" t="s">
        <v>575</v>
      </c>
      <c r="C43" s="205" t="s">
        <v>589</v>
      </c>
      <c r="D43" s="126" t="s">
        <v>592</v>
      </c>
      <c r="E43" s="89">
        <v>7.09</v>
      </c>
      <c r="F43" s="91">
        <v>2500</v>
      </c>
      <c r="G43" s="91">
        <v>1500</v>
      </c>
      <c r="H43" s="126" t="s">
        <v>574</v>
      </c>
      <c r="I43" s="89">
        <v>1</v>
      </c>
      <c r="J43" s="89">
        <v>1</v>
      </c>
      <c r="K43" s="128">
        <v>1</v>
      </c>
      <c r="L43" s="130">
        <v>27.17</v>
      </c>
      <c r="M43" s="130">
        <f t="shared" si="0"/>
        <v>30.86</v>
      </c>
      <c r="N43" s="148"/>
      <c r="O43" s="148"/>
      <c r="P43" s="148"/>
      <c r="Q43" s="120"/>
      <c r="R43" s="121"/>
      <c r="S43" s="120"/>
      <c r="T43" s="92"/>
      <c r="U43" s="114"/>
      <c r="V43" s="117"/>
      <c r="W43" s="117"/>
      <c r="X43" s="117"/>
      <c r="Y43" s="115"/>
      <c r="Z43" s="92"/>
      <c r="AA43" s="92"/>
      <c r="AB43" s="92"/>
      <c r="AC43" s="92"/>
      <c r="AD43" s="92"/>
      <c r="AE43" s="92"/>
      <c r="AF43" s="92"/>
    </row>
    <row r="44" spans="1:32" x14ac:dyDescent="0.2">
      <c r="A44" s="200"/>
      <c r="B44" s="122" t="s">
        <v>576</v>
      </c>
      <c r="C44" s="205"/>
      <c r="D44" s="126" t="s">
        <v>591</v>
      </c>
      <c r="E44" s="89">
        <v>13.29</v>
      </c>
      <c r="F44" s="91">
        <v>2500</v>
      </c>
      <c r="G44" s="91">
        <v>1500</v>
      </c>
      <c r="H44" s="126" t="s">
        <v>574</v>
      </c>
      <c r="I44" s="89">
        <v>1</v>
      </c>
      <c r="J44" s="89">
        <v>1</v>
      </c>
      <c r="K44" s="128">
        <v>1</v>
      </c>
      <c r="L44" s="130">
        <v>50.94</v>
      </c>
      <c r="M44" s="130">
        <f t="shared" si="0"/>
        <v>55.66</v>
      </c>
      <c r="N44" s="148"/>
      <c r="O44" s="148"/>
      <c r="P44" s="148"/>
      <c r="Q44" s="120"/>
      <c r="R44" s="121"/>
      <c r="S44" s="120"/>
      <c r="T44" s="92"/>
      <c r="U44" s="114"/>
      <c r="V44" s="117"/>
      <c r="W44" s="117"/>
      <c r="X44" s="117"/>
      <c r="Y44" s="115"/>
      <c r="Z44" s="92"/>
      <c r="AA44" s="92"/>
      <c r="AB44" s="92"/>
      <c r="AC44" s="92"/>
      <c r="AD44" s="92"/>
      <c r="AE44" s="92"/>
      <c r="AF44" s="92"/>
    </row>
    <row r="45" spans="1:32" x14ac:dyDescent="0.2">
      <c r="A45" s="200"/>
      <c r="B45" s="122" t="s">
        <v>577</v>
      </c>
      <c r="C45" s="205"/>
      <c r="D45" s="126" t="s">
        <v>590</v>
      </c>
      <c r="E45" s="89">
        <v>12.76</v>
      </c>
      <c r="F45" s="91">
        <v>2500</v>
      </c>
      <c r="G45" s="91">
        <v>1500</v>
      </c>
      <c r="H45" s="126" t="s">
        <v>570</v>
      </c>
      <c r="I45" s="89">
        <v>1</v>
      </c>
      <c r="J45" s="89">
        <v>1</v>
      </c>
      <c r="K45" s="128">
        <v>0.85</v>
      </c>
      <c r="L45" s="130">
        <v>41.57</v>
      </c>
      <c r="M45" s="130">
        <f t="shared" si="0"/>
        <v>45.884</v>
      </c>
      <c r="N45" s="148"/>
      <c r="O45" s="148"/>
      <c r="P45" s="148"/>
      <c r="Q45" s="120"/>
      <c r="R45" s="121"/>
      <c r="S45" s="120"/>
      <c r="T45" s="92"/>
      <c r="U45" s="114"/>
      <c r="V45" s="117"/>
      <c r="W45" s="117"/>
      <c r="X45" s="117"/>
      <c r="Y45" s="115"/>
      <c r="Z45" s="92"/>
      <c r="AA45" s="92"/>
      <c r="AB45" s="92"/>
      <c r="AC45" s="92"/>
      <c r="AD45" s="92"/>
      <c r="AE45" s="92"/>
      <c r="AF45" s="92"/>
    </row>
    <row r="46" spans="1:32" x14ac:dyDescent="0.2">
      <c r="A46" s="200"/>
      <c r="B46" s="122" t="s">
        <v>578</v>
      </c>
      <c r="C46" s="205"/>
      <c r="D46" s="126" t="s">
        <v>571</v>
      </c>
      <c r="E46" s="89">
        <v>34.479999999999997</v>
      </c>
      <c r="F46" s="91">
        <v>2500</v>
      </c>
      <c r="G46" s="91">
        <v>1500</v>
      </c>
      <c r="H46" s="126" t="s">
        <v>574</v>
      </c>
      <c r="I46" s="89">
        <v>1</v>
      </c>
      <c r="J46" s="89">
        <v>1</v>
      </c>
      <c r="K46" s="128">
        <v>1</v>
      </c>
      <c r="L46" s="130">
        <v>132.1</v>
      </c>
      <c r="M46" s="130">
        <f t="shared" si="0"/>
        <v>140.41999999999999</v>
      </c>
      <c r="N46" s="148"/>
      <c r="O46" s="148"/>
      <c r="P46" s="148"/>
      <c r="Q46" s="120"/>
      <c r="R46" s="121"/>
      <c r="S46" s="120"/>
      <c r="T46" s="92"/>
      <c r="U46" s="114"/>
      <c r="V46" s="117"/>
      <c r="W46" s="117"/>
      <c r="X46" s="117"/>
      <c r="Y46" s="115"/>
      <c r="Z46" s="92"/>
      <c r="AA46" s="92"/>
      <c r="AB46" s="92"/>
      <c r="AC46" s="92"/>
      <c r="AD46" s="92"/>
      <c r="AE46" s="92"/>
      <c r="AF46" s="92"/>
    </row>
    <row r="47" spans="1:32" x14ac:dyDescent="0.2">
      <c r="F47" s="127"/>
      <c r="G47" s="127"/>
      <c r="I47" s="129"/>
      <c r="J47" s="129"/>
      <c r="K47" s="129"/>
      <c r="L47" s="129"/>
      <c r="O47" s="118"/>
      <c r="P47" s="119"/>
      <c r="Q47" s="120"/>
      <c r="R47" s="121"/>
      <c r="S47" s="120"/>
      <c r="T47" s="92"/>
      <c r="U47" s="114"/>
      <c r="V47" s="117"/>
      <c r="W47" s="117"/>
      <c r="X47" s="117"/>
      <c r="Y47" s="115"/>
      <c r="Z47" s="92"/>
      <c r="AA47" s="92"/>
      <c r="AB47" s="92"/>
      <c r="AC47" s="92"/>
      <c r="AD47" s="92"/>
      <c r="AE47" s="92"/>
      <c r="AF47" s="92"/>
    </row>
    <row r="48" spans="1:32" x14ac:dyDescent="0.2">
      <c r="F48" s="127"/>
      <c r="G48" s="127"/>
      <c r="I48" s="129"/>
      <c r="J48" s="129"/>
      <c r="K48" s="129"/>
      <c r="L48" s="129"/>
      <c r="O48" s="118"/>
      <c r="P48" s="119"/>
      <c r="Q48" s="120"/>
      <c r="R48" s="121"/>
      <c r="S48" s="120"/>
      <c r="T48" s="92"/>
      <c r="U48" s="114"/>
      <c r="V48" s="117"/>
      <c r="W48" s="117"/>
      <c r="X48" s="117"/>
      <c r="Y48" s="115"/>
      <c r="Z48" s="92"/>
      <c r="AA48" s="92"/>
      <c r="AB48" s="92"/>
      <c r="AC48" s="92"/>
      <c r="AD48" s="92"/>
      <c r="AE48" s="92"/>
      <c r="AF48" s="92"/>
    </row>
    <row r="49" spans="3:32" x14ac:dyDescent="0.2">
      <c r="F49" s="127"/>
      <c r="G49" s="127"/>
      <c r="I49" s="129"/>
      <c r="J49" s="129"/>
      <c r="K49" s="129"/>
      <c r="L49" s="129"/>
      <c r="O49" s="118"/>
      <c r="P49" s="119"/>
      <c r="Q49" s="120"/>
      <c r="R49" s="121"/>
      <c r="S49" s="120"/>
      <c r="T49" s="92"/>
      <c r="U49" s="114"/>
      <c r="V49" s="117"/>
      <c r="W49" s="117"/>
      <c r="X49" s="117"/>
      <c r="Y49" s="115"/>
      <c r="Z49" s="92"/>
      <c r="AA49" s="92"/>
      <c r="AB49" s="92"/>
      <c r="AC49" s="92"/>
      <c r="AD49" s="92"/>
      <c r="AE49" s="92"/>
      <c r="AF49" s="92"/>
    </row>
    <row r="50" spans="3:32" x14ac:dyDescent="0.2">
      <c r="C50" s="205" t="s">
        <v>737</v>
      </c>
      <c r="D50" s="25" t="s">
        <v>738</v>
      </c>
      <c r="E50" s="130">
        <v>12.03</v>
      </c>
      <c r="F50" s="100">
        <v>1820</v>
      </c>
      <c r="G50" s="100">
        <v>1680</v>
      </c>
      <c r="H50" s="25" t="s">
        <v>574</v>
      </c>
      <c r="I50" s="25" t="s">
        <v>739</v>
      </c>
      <c r="J50" s="25" t="s">
        <v>739</v>
      </c>
      <c r="K50" s="25" t="s">
        <v>739</v>
      </c>
      <c r="L50" s="25" t="s">
        <v>740</v>
      </c>
      <c r="M50" s="130">
        <v>21</v>
      </c>
      <c r="O50" s="118"/>
      <c r="P50" s="119"/>
      <c r="Q50" s="120"/>
      <c r="R50" s="121"/>
      <c r="S50" s="120"/>
      <c r="T50" s="92"/>
      <c r="U50" s="114"/>
      <c r="V50" s="117"/>
      <c r="W50" s="117"/>
      <c r="X50" s="117"/>
      <c r="Y50" s="115"/>
      <c r="Z50" s="92"/>
      <c r="AA50" s="92"/>
      <c r="AB50" s="92"/>
      <c r="AC50" s="92"/>
      <c r="AD50" s="92"/>
      <c r="AE50" s="92"/>
      <c r="AF50" s="92"/>
    </row>
    <row r="51" spans="3:32" x14ac:dyDescent="0.2">
      <c r="C51" s="205"/>
      <c r="D51" s="126" t="s">
        <v>741</v>
      </c>
      <c r="E51" s="89">
        <v>3.1</v>
      </c>
      <c r="F51" s="91">
        <v>1820</v>
      </c>
      <c r="G51" s="91">
        <v>1680</v>
      </c>
      <c r="H51" s="126" t="s">
        <v>574</v>
      </c>
      <c r="I51" s="126" t="s">
        <v>739</v>
      </c>
      <c r="J51" s="126" t="s">
        <v>739</v>
      </c>
      <c r="K51" s="126" t="s">
        <v>739</v>
      </c>
      <c r="L51" s="126" t="s">
        <v>740</v>
      </c>
      <c r="M51" s="130">
        <v>3.81</v>
      </c>
      <c r="O51" s="118"/>
      <c r="P51" s="119"/>
      <c r="Q51" s="120"/>
      <c r="R51" s="121"/>
      <c r="S51" s="120"/>
      <c r="T51" s="92"/>
      <c r="U51" s="114"/>
      <c r="V51" s="117"/>
      <c r="W51" s="117"/>
      <c r="X51" s="117"/>
      <c r="Y51" s="115"/>
      <c r="Z51" s="92"/>
      <c r="AA51" s="92"/>
      <c r="AB51" s="92"/>
      <c r="AC51" s="92"/>
      <c r="AD51" s="92"/>
      <c r="AE51" s="92"/>
      <c r="AF51" s="92"/>
    </row>
    <row r="52" spans="3:32" x14ac:dyDescent="0.2">
      <c r="F52" s="127"/>
      <c r="G52" s="127"/>
      <c r="I52" s="129"/>
      <c r="J52" s="129"/>
      <c r="K52" s="129"/>
      <c r="L52" s="129"/>
      <c r="O52" s="118"/>
      <c r="P52" s="119"/>
      <c r="Q52" s="120"/>
      <c r="R52" s="121"/>
      <c r="S52" s="120"/>
      <c r="T52" s="92"/>
      <c r="U52" s="114"/>
      <c r="V52" s="117"/>
      <c r="W52" s="117"/>
      <c r="X52" s="117"/>
      <c r="Y52" s="115"/>
      <c r="Z52" s="92"/>
      <c r="AA52" s="92"/>
      <c r="AB52" s="92"/>
      <c r="AC52" s="92"/>
      <c r="AD52" s="92"/>
      <c r="AE52" s="92"/>
      <c r="AF52" s="92"/>
    </row>
    <row r="53" spans="3:32" x14ac:dyDescent="0.2">
      <c r="F53" s="127"/>
      <c r="G53" s="127"/>
      <c r="I53" s="129"/>
      <c r="J53" s="129"/>
      <c r="K53" s="129"/>
      <c r="L53" s="129"/>
      <c r="O53" s="118"/>
      <c r="P53" s="119"/>
      <c r="Q53" s="120"/>
      <c r="R53" s="121"/>
      <c r="S53" s="120"/>
      <c r="T53" s="92"/>
      <c r="U53" s="114"/>
      <c r="V53" s="117"/>
      <c r="W53" s="117"/>
      <c r="X53" s="117"/>
      <c r="Y53" s="115"/>
      <c r="Z53" s="92"/>
      <c r="AA53" s="92"/>
      <c r="AB53" s="92"/>
      <c r="AC53" s="92"/>
      <c r="AD53" s="92"/>
      <c r="AE53" s="92"/>
      <c r="AF53" s="92"/>
    </row>
    <row r="54" spans="3:32" x14ac:dyDescent="0.2">
      <c r="F54" s="127"/>
      <c r="G54" s="127"/>
      <c r="I54" s="129"/>
      <c r="J54" s="129"/>
      <c r="K54" s="129"/>
      <c r="L54" s="129"/>
      <c r="O54" s="118"/>
      <c r="P54" s="119"/>
      <c r="Q54" s="120"/>
      <c r="R54" s="121"/>
      <c r="S54" s="120"/>
      <c r="T54" s="92"/>
      <c r="U54" s="114"/>
      <c r="V54" s="117"/>
      <c r="W54" s="117"/>
      <c r="X54" s="117"/>
      <c r="Y54" s="115"/>
      <c r="Z54" s="92"/>
      <c r="AA54" s="92"/>
      <c r="AB54" s="92"/>
      <c r="AC54" s="92"/>
      <c r="AD54" s="92"/>
      <c r="AE54" s="92"/>
      <c r="AF54" s="92"/>
    </row>
    <row r="55" spans="3:32" x14ac:dyDescent="0.2">
      <c r="F55" s="127"/>
      <c r="G55" s="127"/>
      <c r="I55" s="129"/>
      <c r="J55" s="129"/>
      <c r="K55" s="129"/>
      <c r="L55" s="129"/>
      <c r="O55" s="118"/>
      <c r="P55" s="119"/>
      <c r="Q55" s="120"/>
      <c r="R55" s="121"/>
      <c r="S55" s="120"/>
      <c r="T55" s="92"/>
      <c r="U55" s="114"/>
      <c r="V55" s="117"/>
      <c r="W55" s="117"/>
      <c r="X55" s="117"/>
      <c r="Y55" s="115"/>
      <c r="Z55" s="92"/>
      <c r="AA55" s="92"/>
      <c r="AB55" s="92"/>
      <c r="AC55" s="92"/>
      <c r="AD55" s="92"/>
      <c r="AE55" s="92"/>
      <c r="AF55" s="92"/>
    </row>
    <row r="56" spans="3:32" x14ac:dyDescent="0.2">
      <c r="F56" s="127"/>
      <c r="G56" s="127"/>
      <c r="I56" s="129"/>
      <c r="J56" s="129"/>
      <c r="K56" s="129"/>
      <c r="L56" s="129"/>
      <c r="O56" s="118"/>
      <c r="P56" s="119"/>
      <c r="Q56" s="120"/>
      <c r="R56" s="121"/>
      <c r="S56" s="120"/>
      <c r="T56" s="92"/>
      <c r="U56" s="114"/>
      <c r="V56" s="117"/>
      <c r="W56" s="117"/>
      <c r="X56" s="117"/>
      <c r="Y56" s="115"/>
      <c r="Z56" s="92"/>
      <c r="AA56" s="92"/>
      <c r="AB56" s="92"/>
      <c r="AC56" s="92"/>
      <c r="AD56" s="92"/>
      <c r="AE56" s="92"/>
      <c r="AF56" s="92"/>
    </row>
    <row r="57" spans="3:32" x14ac:dyDescent="0.2">
      <c r="F57" s="127"/>
      <c r="G57" s="127"/>
      <c r="I57" s="129"/>
      <c r="J57" s="129"/>
      <c r="K57" s="129"/>
      <c r="L57" s="129"/>
      <c r="O57" s="118"/>
      <c r="P57" s="119"/>
      <c r="Q57" s="120"/>
      <c r="R57" s="121"/>
      <c r="S57" s="120"/>
      <c r="T57" s="92"/>
      <c r="U57" s="114"/>
      <c r="V57" s="117"/>
      <c r="W57" s="117"/>
      <c r="X57" s="117"/>
      <c r="Y57" s="115"/>
      <c r="Z57" s="92"/>
      <c r="AA57" s="92"/>
      <c r="AB57" s="92"/>
      <c r="AC57" s="92"/>
      <c r="AD57" s="92"/>
      <c r="AE57" s="92"/>
      <c r="AF57" s="92"/>
    </row>
    <row r="58" spans="3:32" x14ac:dyDescent="0.2">
      <c r="F58" s="127"/>
      <c r="G58" s="127"/>
      <c r="I58" s="129"/>
      <c r="J58" s="129"/>
      <c r="K58" s="129"/>
      <c r="L58" s="129"/>
      <c r="O58" s="118"/>
      <c r="P58" s="119"/>
      <c r="Q58" s="120"/>
      <c r="R58" s="121"/>
      <c r="S58" s="120"/>
      <c r="T58" s="92"/>
      <c r="U58" s="114"/>
      <c r="V58" s="117"/>
      <c r="W58" s="117"/>
      <c r="X58" s="117"/>
      <c r="Y58" s="115"/>
      <c r="Z58" s="92"/>
      <c r="AA58" s="92"/>
      <c r="AB58" s="92"/>
      <c r="AC58" s="92"/>
      <c r="AD58" s="92"/>
      <c r="AE58" s="92"/>
      <c r="AF58" s="92"/>
    </row>
    <row r="59" spans="3:32" x14ac:dyDescent="0.2">
      <c r="F59" s="127"/>
      <c r="G59" s="127"/>
      <c r="I59" s="129"/>
      <c r="J59" s="129"/>
      <c r="K59" s="129"/>
      <c r="L59" s="129"/>
      <c r="O59" s="118"/>
      <c r="P59" s="119"/>
      <c r="Q59" s="120"/>
      <c r="R59" s="121"/>
      <c r="S59" s="120"/>
      <c r="T59" s="92"/>
      <c r="U59" s="114"/>
      <c r="V59" s="117"/>
      <c r="W59" s="117"/>
      <c r="X59" s="117"/>
      <c r="Y59" s="115"/>
      <c r="Z59" s="92"/>
      <c r="AA59" s="92"/>
      <c r="AB59" s="92"/>
      <c r="AC59" s="92"/>
      <c r="AD59" s="92"/>
      <c r="AE59" s="92"/>
      <c r="AF59" s="92"/>
    </row>
    <row r="60" spans="3:32" x14ac:dyDescent="0.2">
      <c r="F60" s="127"/>
      <c r="G60" s="127"/>
      <c r="I60" s="129"/>
      <c r="J60" s="129"/>
      <c r="K60" s="129"/>
      <c r="L60" s="129"/>
      <c r="O60" s="118"/>
      <c r="P60" s="119"/>
      <c r="Q60" s="120"/>
      <c r="R60" s="121"/>
      <c r="S60" s="120"/>
      <c r="T60" s="92"/>
      <c r="U60" s="114"/>
      <c r="V60" s="117"/>
      <c r="W60" s="117"/>
      <c r="X60" s="117"/>
      <c r="Y60" s="115"/>
      <c r="Z60" s="92"/>
      <c r="AA60" s="92"/>
      <c r="AB60" s="92"/>
      <c r="AC60" s="92"/>
      <c r="AD60" s="92"/>
      <c r="AE60" s="92"/>
      <c r="AF60" s="92"/>
    </row>
    <row r="61" spans="3:32" x14ac:dyDescent="0.2">
      <c r="F61" s="127"/>
      <c r="G61" s="127"/>
      <c r="I61" s="129"/>
      <c r="J61" s="129"/>
      <c r="K61" s="129"/>
      <c r="L61" s="129"/>
      <c r="O61" s="118"/>
      <c r="P61" s="119"/>
      <c r="Q61" s="120"/>
      <c r="R61" s="121"/>
      <c r="S61" s="120"/>
      <c r="T61" s="92"/>
      <c r="U61" s="114"/>
      <c r="V61" s="117"/>
      <c r="W61" s="117"/>
      <c r="X61" s="117"/>
      <c r="Y61" s="115"/>
      <c r="Z61" s="92"/>
      <c r="AA61" s="92"/>
      <c r="AB61" s="92"/>
      <c r="AC61" s="92"/>
      <c r="AD61" s="92"/>
      <c r="AE61" s="92"/>
      <c r="AF61" s="92"/>
    </row>
    <row r="62" spans="3:32" x14ac:dyDescent="0.2">
      <c r="F62" s="127"/>
      <c r="G62" s="127"/>
      <c r="I62" s="129"/>
      <c r="J62" s="129"/>
      <c r="K62" s="129"/>
      <c r="L62" s="129"/>
      <c r="O62" s="118"/>
      <c r="P62" s="119"/>
      <c r="Q62" s="120"/>
      <c r="R62" s="121"/>
      <c r="S62" s="120"/>
      <c r="T62" s="92"/>
      <c r="U62" s="114"/>
      <c r="V62" s="117"/>
      <c r="W62" s="117"/>
      <c r="X62" s="117"/>
      <c r="Y62" s="115"/>
      <c r="Z62" s="92"/>
      <c r="AA62" s="92"/>
      <c r="AB62" s="92"/>
      <c r="AC62" s="92"/>
      <c r="AD62" s="92"/>
      <c r="AE62" s="92"/>
      <c r="AF62" s="92"/>
    </row>
    <row r="63" spans="3:32" x14ac:dyDescent="0.2">
      <c r="F63" s="127"/>
      <c r="G63" s="127"/>
      <c r="I63" s="129"/>
      <c r="J63" s="129"/>
      <c r="K63" s="129"/>
      <c r="L63" s="129"/>
      <c r="O63" s="118"/>
      <c r="P63" s="119"/>
      <c r="Q63" s="120"/>
      <c r="R63" s="121"/>
      <c r="S63" s="120"/>
      <c r="T63" s="92"/>
      <c r="U63" s="114"/>
      <c r="V63" s="117"/>
      <c r="W63" s="117"/>
      <c r="X63" s="117"/>
      <c r="Y63" s="115"/>
      <c r="Z63" s="92"/>
      <c r="AA63" s="92"/>
      <c r="AB63" s="92"/>
      <c r="AC63" s="92"/>
      <c r="AD63" s="92"/>
      <c r="AE63" s="92"/>
      <c r="AF63" s="92"/>
    </row>
    <row r="64" spans="3:32" x14ac:dyDescent="0.2">
      <c r="F64" s="127"/>
      <c r="G64" s="127"/>
      <c r="I64" s="129"/>
      <c r="J64" s="129"/>
      <c r="K64" s="129"/>
      <c r="L64" s="129"/>
      <c r="O64" s="118"/>
      <c r="P64" s="119"/>
      <c r="Q64" s="120"/>
      <c r="R64" s="121"/>
      <c r="S64" s="120"/>
      <c r="T64" s="92"/>
      <c r="U64" s="114"/>
      <c r="V64" s="117"/>
      <c r="W64" s="117"/>
      <c r="X64" s="117"/>
      <c r="Y64" s="115"/>
      <c r="Z64" s="92"/>
      <c r="AA64" s="92"/>
      <c r="AB64" s="92"/>
      <c r="AC64" s="92"/>
      <c r="AD64" s="92"/>
      <c r="AE64" s="92"/>
      <c r="AF64" s="92"/>
    </row>
    <row r="65" spans="6:32" x14ac:dyDescent="0.2">
      <c r="F65" s="127"/>
      <c r="G65" s="127"/>
      <c r="I65" s="129"/>
      <c r="J65" s="129"/>
      <c r="K65" s="129"/>
      <c r="L65" s="129"/>
      <c r="O65" s="118"/>
      <c r="P65" s="119"/>
      <c r="Q65" s="120"/>
      <c r="R65" s="121"/>
      <c r="S65" s="120"/>
      <c r="T65" s="92"/>
      <c r="U65" s="114"/>
      <c r="V65" s="117"/>
      <c r="W65" s="117"/>
      <c r="X65" s="117"/>
      <c r="Y65" s="115"/>
      <c r="Z65" s="92"/>
      <c r="AA65" s="92"/>
      <c r="AB65" s="92"/>
      <c r="AC65" s="92"/>
      <c r="AD65" s="92"/>
      <c r="AE65" s="92"/>
      <c r="AF65" s="92"/>
    </row>
    <row r="66" spans="6:32" x14ac:dyDescent="0.2">
      <c r="F66" s="127"/>
      <c r="G66" s="127"/>
      <c r="I66" s="129"/>
      <c r="J66" s="129"/>
      <c r="K66" s="129"/>
      <c r="L66" s="129"/>
      <c r="O66" s="118"/>
      <c r="P66" s="119"/>
      <c r="Q66" s="120"/>
      <c r="R66" s="121"/>
      <c r="S66" s="120"/>
      <c r="T66" s="92"/>
      <c r="U66" s="114"/>
      <c r="V66" s="117"/>
      <c r="W66" s="117"/>
      <c r="X66" s="117"/>
      <c r="Y66" s="115"/>
      <c r="Z66" s="92"/>
      <c r="AA66" s="92"/>
      <c r="AB66" s="92"/>
      <c r="AC66" s="92"/>
      <c r="AD66" s="92"/>
      <c r="AE66" s="92"/>
      <c r="AF66" s="92"/>
    </row>
    <row r="67" spans="6:32" x14ac:dyDescent="0.2">
      <c r="F67" s="127"/>
      <c r="G67" s="127"/>
      <c r="I67" s="129"/>
      <c r="J67" s="129"/>
      <c r="K67" s="129"/>
      <c r="L67" s="129"/>
      <c r="O67" s="118"/>
      <c r="P67" s="119"/>
      <c r="Q67" s="120"/>
      <c r="R67" s="121"/>
      <c r="S67" s="120"/>
      <c r="T67" s="92"/>
      <c r="U67" s="114"/>
      <c r="V67" s="117"/>
      <c r="W67" s="117"/>
      <c r="X67" s="117"/>
      <c r="Y67" s="115"/>
      <c r="Z67" s="92"/>
      <c r="AA67" s="92"/>
      <c r="AB67" s="92"/>
      <c r="AC67" s="92"/>
      <c r="AD67" s="92"/>
      <c r="AE67" s="92"/>
      <c r="AF67" s="92"/>
    </row>
    <row r="68" spans="6:32" x14ac:dyDescent="0.2">
      <c r="F68" s="127"/>
      <c r="G68" s="127"/>
      <c r="I68" s="129"/>
      <c r="J68" s="129"/>
      <c r="K68" s="129"/>
      <c r="L68" s="129"/>
      <c r="O68" s="118"/>
      <c r="P68" s="119"/>
      <c r="Q68" s="120"/>
      <c r="R68" s="121"/>
      <c r="S68" s="120"/>
      <c r="T68" s="92"/>
      <c r="U68" s="114"/>
      <c r="V68" s="117"/>
      <c r="W68" s="117"/>
      <c r="X68" s="117"/>
      <c r="Y68" s="115"/>
      <c r="Z68" s="92"/>
      <c r="AA68" s="92"/>
      <c r="AB68" s="92"/>
      <c r="AC68" s="92"/>
      <c r="AD68" s="92"/>
      <c r="AE68" s="92"/>
      <c r="AF68" s="92"/>
    </row>
    <row r="69" spans="6:32" x14ac:dyDescent="0.2">
      <c r="F69" s="127"/>
      <c r="G69" s="127"/>
      <c r="I69" s="129"/>
      <c r="J69" s="129"/>
      <c r="K69" s="129"/>
      <c r="L69" s="129"/>
      <c r="O69" s="118"/>
      <c r="P69" s="119"/>
      <c r="Q69" s="120"/>
      <c r="R69" s="121"/>
      <c r="S69" s="120"/>
      <c r="T69" s="92"/>
      <c r="U69" s="114"/>
      <c r="V69" s="117"/>
      <c r="W69" s="117"/>
      <c r="X69" s="117"/>
      <c r="Y69" s="115"/>
      <c r="Z69" s="92"/>
      <c r="AA69" s="92"/>
      <c r="AB69" s="92"/>
      <c r="AC69" s="92"/>
      <c r="AD69" s="92"/>
      <c r="AE69" s="92"/>
      <c r="AF69" s="92"/>
    </row>
    <row r="70" spans="6:32" x14ac:dyDescent="0.2">
      <c r="F70" s="127"/>
      <c r="G70" s="127"/>
      <c r="I70" s="129"/>
      <c r="J70" s="129"/>
      <c r="K70" s="129"/>
      <c r="L70" s="129"/>
      <c r="O70" s="118"/>
      <c r="P70" s="119"/>
      <c r="Q70" s="120"/>
      <c r="R70" s="121"/>
      <c r="S70" s="120"/>
      <c r="T70" s="92"/>
      <c r="U70" s="114"/>
      <c r="V70" s="117"/>
      <c r="W70" s="117"/>
      <c r="X70" s="117"/>
      <c r="Y70" s="115"/>
      <c r="Z70" s="92"/>
      <c r="AA70" s="92"/>
      <c r="AB70" s="92"/>
      <c r="AC70" s="92"/>
      <c r="AD70" s="92"/>
      <c r="AE70" s="92"/>
      <c r="AF70" s="92"/>
    </row>
    <row r="71" spans="6:32" x14ac:dyDescent="0.2">
      <c r="F71" s="127"/>
      <c r="G71" s="127"/>
      <c r="I71" s="129"/>
      <c r="J71" s="129"/>
      <c r="K71" s="129"/>
      <c r="L71" s="129"/>
      <c r="O71" s="118"/>
      <c r="P71" s="119"/>
      <c r="Q71" s="120"/>
      <c r="R71" s="121"/>
      <c r="S71" s="120"/>
      <c r="T71" s="92"/>
      <c r="U71" s="114"/>
      <c r="V71" s="117"/>
      <c r="W71" s="117"/>
      <c r="X71" s="117"/>
      <c r="Y71" s="115"/>
      <c r="Z71" s="92"/>
      <c r="AA71" s="92"/>
      <c r="AB71" s="92"/>
      <c r="AC71" s="92"/>
      <c r="AD71" s="92"/>
      <c r="AE71" s="92"/>
      <c r="AF71" s="92"/>
    </row>
    <row r="72" spans="6:32" x14ac:dyDescent="0.2">
      <c r="F72" s="127"/>
      <c r="G72" s="127"/>
      <c r="I72" s="129"/>
      <c r="J72" s="129"/>
      <c r="K72" s="129"/>
      <c r="L72" s="129"/>
      <c r="O72" s="118"/>
      <c r="P72" s="119"/>
      <c r="Q72" s="120"/>
      <c r="R72" s="121"/>
      <c r="S72" s="120"/>
      <c r="T72" s="92"/>
      <c r="U72" s="114"/>
      <c r="V72" s="117"/>
      <c r="W72" s="117"/>
      <c r="X72" s="117"/>
      <c r="Y72" s="115"/>
      <c r="Z72" s="92"/>
      <c r="AA72" s="92"/>
      <c r="AB72" s="92"/>
      <c r="AC72" s="92"/>
      <c r="AD72" s="92"/>
      <c r="AE72" s="92"/>
      <c r="AF72" s="92"/>
    </row>
    <row r="73" spans="6:32" x14ac:dyDescent="0.2">
      <c r="F73" s="127"/>
      <c r="G73" s="127"/>
      <c r="I73" s="129"/>
      <c r="J73" s="129"/>
      <c r="K73" s="129"/>
      <c r="L73" s="129"/>
      <c r="O73" s="118"/>
      <c r="P73" s="119"/>
      <c r="Q73" s="120"/>
      <c r="R73" s="121"/>
      <c r="S73" s="120"/>
      <c r="T73" s="92"/>
      <c r="U73" s="114"/>
      <c r="V73" s="117"/>
      <c r="W73" s="117"/>
      <c r="X73" s="117"/>
      <c r="Y73" s="115"/>
      <c r="Z73" s="92"/>
      <c r="AA73" s="92"/>
      <c r="AB73" s="92"/>
      <c r="AC73" s="92"/>
      <c r="AD73" s="92"/>
      <c r="AE73" s="92"/>
      <c r="AF73" s="92"/>
    </row>
    <row r="74" spans="6:32" x14ac:dyDescent="0.2">
      <c r="F74" s="127"/>
      <c r="G74" s="127"/>
      <c r="I74" s="129"/>
      <c r="J74" s="129"/>
      <c r="K74" s="129"/>
      <c r="L74" s="129"/>
      <c r="O74" s="118"/>
      <c r="P74" s="119"/>
      <c r="Q74" s="120"/>
      <c r="R74" s="121"/>
      <c r="S74" s="120"/>
      <c r="T74" s="92"/>
      <c r="U74" s="114"/>
      <c r="V74" s="117"/>
      <c r="W74" s="117"/>
      <c r="X74" s="117"/>
      <c r="Y74" s="115"/>
      <c r="Z74" s="92"/>
      <c r="AA74" s="92"/>
      <c r="AB74" s="92"/>
      <c r="AC74" s="92"/>
      <c r="AD74" s="92"/>
      <c r="AE74" s="92"/>
      <c r="AF74" s="92"/>
    </row>
    <row r="75" spans="6:32" x14ac:dyDescent="0.2">
      <c r="F75" s="127"/>
      <c r="G75" s="127"/>
      <c r="I75" s="129"/>
      <c r="J75" s="129"/>
      <c r="K75" s="129"/>
      <c r="L75" s="129"/>
      <c r="O75" s="118"/>
      <c r="P75" s="119"/>
      <c r="Q75" s="120"/>
      <c r="R75" s="121"/>
      <c r="S75" s="120"/>
      <c r="T75" s="92"/>
      <c r="U75" s="114"/>
      <c r="V75" s="117"/>
      <c r="W75" s="117"/>
      <c r="X75" s="117"/>
      <c r="Y75" s="115"/>
      <c r="Z75" s="92"/>
      <c r="AA75" s="92"/>
      <c r="AB75" s="92"/>
      <c r="AC75" s="92"/>
      <c r="AD75" s="92"/>
      <c r="AE75" s="92"/>
      <c r="AF75" s="92"/>
    </row>
    <row r="76" spans="6:32" x14ac:dyDescent="0.2">
      <c r="F76" s="127"/>
      <c r="G76" s="127"/>
      <c r="I76" s="129"/>
      <c r="J76" s="129"/>
      <c r="K76" s="129"/>
      <c r="L76" s="129"/>
      <c r="O76" s="118"/>
      <c r="P76" s="119"/>
      <c r="Q76" s="120"/>
      <c r="R76" s="121"/>
      <c r="S76" s="120"/>
      <c r="T76" s="92"/>
      <c r="U76" s="114"/>
      <c r="V76" s="117"/>
      <c r="W76" s="117"/>
      <c r="X76" s="117"/>
      <c r="Y76" s="115"/>
      <c r="Z76" s="92"/>
      <c r="AA76" s="92"/>
      <c r="AB76" s="92"/>
      <c r="AC76" s="92"/>
      <c r="AD76" s="92"/>
      <c r="AE76" s="92"/>
      <c r="AF76" s="92"/>
    </row>
    <row r="77" spans="6:32" x14ac:dyDescent="0.2">
      <c r="F77" s="127"/>
      <c r="G77" s="127"/>
      <c r="I77" s="129"/>
      <c r="J77" s="129"/>
      <c r="K77" s="129"/>
      <c r="L77" s="129"/>
      <c r="O77" s="118"/>
      <c r="P77" s="119"/>
      <c r="Q77" s="120"/>
      <c r="R77" s="121"/>
      <c r="S77" s="120"/>
      <c r="T77" s="92"/>
      <c r="U77" s="114"/>
      <c r="V77" s="117"/>
      <c r="W77" s="117"/>
      <c r="X77" s="117"/>
      <c r="Y77" s="115"/>
      <c r="Z77" s="92"/>
      <c r="AA77" s="92"/>
      <c r="AB77" s="92"/>
      <c r="AC77" s="92"/>
      <c r="AD77" s="92"/>
      <c r="AE77" s="92"/>
      <c r="AF77" s="92"/>
    </row>
    <row r="78" spans="6:32" x14ac:dyDescent="0.2">
      <c r="F78" s="127"/>
      <c r="G78" s="127"/>
      <c r="I78" s="129"/>
      <c r="J78" s="129"/>
      <c r="K78" s="129"/>
      <c r="L78" s="129"/>
      <c r="O78" s="118"/>
      <c r="P78" s="119"/>
      <c r="Q78" s="120"/>
      <c r="R78" s="121"/>
      <c r="S78" s="120"/>
      <c r="T78" s="92"/>
      <c r="U78" s="114"/>
      <c r="V78" s="117"/>
      <c r="W78" s="117"/>
      <c r="X78" s="117"/>
      <c r="Y78" s="115"/>
      <c r="Z78" s="92"/>
      <c r="AA78" s="92"/>
      <c r="AB78" s="92"/>
      <c r="AC78" s="92"/>
      <c r="AD78" s="92"/>
      <c r="AE78" s="92"/>
      <c r="AF78" s="92"/>
    </row>
    <row r="79" spans="6:32" x14ac:dyDescent="0.2">
      <c r="F79" s="127"/>
      <c r="G79" s="127"/>
      <c r="I79" s="129"/>
      <c r="J79" s="129"/>
      <c r="K79" s="129"/>
      <c r="L79" s="129"/>
      <c r="O79" s="118"/>
      <c r="P79" s="119"/>
      <c r="Q79" s="120"/>
      <c r="R79" s="121"/>
      <c r="S79" s="120"/>
      <c r="T79" s="92"/>
      <c r="U79" s="114"/>
      <c r="V79" s="117"/>
      <c r="W79" s="117"/>
      <c r="X79" s="117"/>
      <c r="Y79" s="115"/>
      <c r="Z79" s="92"/>
      <c r="AA79" s="92"/>
      <c r="AB79" s="92"/>
      <c r="AC79" s="92"/>
      <c r="AD79" s="92"/>
      <c r="AE79" s="92"/>
      <c r="AF79" s="92"/>
    </row>
    <row r="80" spans="6:32" x14ac:dyDescent="0.2">
      <c r="F80" s="127"/>
      <c r="G80" s="127"/>
      <c r="I80" s="129"/>
      <c r="J80" s="129"/>
      <c r="K80" s="129"/>
      <c r="L80" s="129"/>
      <c r="O80" s="118"/>
      <c r="P80" s="119"/>
      <c r="Q80" s="120"/>
      <c r="R80" s="121"/>
      <c r="S80" s="120"/>
      <c r="T80" s="92"/>
      <c r="U80" s="114"/>
      <c r="V80" s="117"/>
      <c r="W80" s="117"/>
      <c r="X80" s="117"/>
      <c r="Y80" s="115"/>
      <c r="Z80" s="92"/>
      <c r="AA80" s="92"/>
      <c r="AB80" s="92"/>
      <c r="AC80" s="92"/>
      <c r="AD80" s="92"/>
      <c r="AE80" s="92"/>
      <c r="AF80" s="92"/>
    </row>
    <row r="81" spans="6:32" x14ac:dyDescent="0.2">
      <c r="F81" s="127"/>
      <c r="G81" s="127"/>
      <c r="I81" s="129"/>
      <c r="J81" s="129"/>
      <c r="K81" s="129"/>
      <c r="L81" s="129"/>
      <c r="O81" s="118"/>
      <c r="P81" s="119"/>
      <c r="Q81" s="120"/>
      <c r="R81" s="121"/>
      <c r="S81" s="120"/>
      <c r="T81" s="92"/>
      <c r="U81" s="114"/>
      <c r="V81" s="117"/>
      <c r="W81" s="117"/>
      <c r="X81" s="117"/>
      <c r="Y81" s="115"/>
      <c r="Z81" s="92"/>
      <c r="AA81" s="92"/>
      <c r="AB81" s="92"/>
      <c r="AC81" s="92"/>
      <c r="AD81" s="92"/>
      <c r="AE81" s="92"/>
      <c r="AF81" s="92"/>
    </row>
    <row r="82" spans="6:32" x14ac:dyDescent="0.2">
      <c r="F82" s="127"/>
      <c r="G82" s="127"/>
      <c r="I82" s="129"/>
      <c r="J82" s="129"/>
      <c r="K82" s="129"/>
      <c r="L82" s="129"/>
      <c r="O82" s="118"/>
      <c r="P82" s="119"/>
      <c r="Q82" s="120"/>
      <c r="R82" s="121"/>
      <c r="S82" s="120"/>
      <c r="T82" s="92"/>
      <c r="U82" s="114"/>
      <c r="V82" s="117"/>
      <c r="W82" s="117"/>
      <c r="X82" s="117"/>
      <c r="Y82" s="115"/>
      <c r="Z82" s="92"/>
      <c r="AA82" s="92"/>
      <c r="AB82" s="92"/>
      <c r="AC82" s="92"/>
      <c r="AD82" s="92"/>
      <c r="AE82" s="92"/>
      <c r="AF82" s="92"/>
    </row>
    <row r="83" spans="6:32" x14ac:dyDescent="0.2">
      <c r="F83" s="127"/>
      <c r="G83" s="127"/>
      <c r="I83" s="129"/>
      <c r="J83" s="129"/>
      <c r="K83" s="129"/>
      <c r="L83" s="129"/>
      <c r="O83" s="118"/>
      <c r="P83" s="119"/>
      <c r="Q83" s="120"/>
      <c r="R83" s="121"/>
      <c r="S83" s="120"/>
      <c r="T83" s="92"/>
      <c r="U83" s="114"/>
      <c r="V83" s="117"/>
      <c r="W83" s="117"/>
      <c r="X83" s="117"/>
      <c r="Y83" s="115"/>
      <c r="Z83" s="92"/>
      <c r="AA83" s="92"/>
      <c r="AB83" s="92"/>
      <c r="AC83" s="92"/>
      <c r="AD83" s="92"/>
      <c r="AE83" s="92"/>
      <c r="AF83" s="92"/>
    </row>
    <row r="84" spans="6:32" x14ac:dyDescent="0.2">
      <c r="F84" s="127"/>
      <c r="G84" s="127"/>
      <c r="I84" s="129"/>
      <c r="J84" s="129"/>
      <c r="K84" s="129"/>
      <c r="L84" s="129"/>
      <c r="O84" s="118"/>
      <c r="P84" s="119"/>
      <c r="Q84" s="120"/>
      <c r="R84" s="121"/>
      <c r="S84" s="120"/>
      <c r="T84" s="92"/>
      <c r="U84" s="114"/>
      <c r="V84" s="117"/>
      <c r="W84" s="117"/>
      <c r="X84" s="117"/>
      <c r="Y84" s="115"/>
      <c r="Z84" s="92"/>
      <c r="AA84" s="92"/>
      <c r="AB84" s="92"/>
      <c r="AC84" s="92"/>
      <c r="AD84" s="92"/>
      <c r="AE84" s="92"/>
      <c r="AF84" s="92"/>
    </row>
    <row r="85" spans="6:32" x14ac:dyDescent="0.2">
      <c r="F85" s="127"/>
      <c r="G85" s="127"/>
      <c r="I85" s="129"/>
      <c r="J85" s="129"/>
      <c r="K85" s="129"/>
      <c r="L85" s="129"/>
      <c r="O85" s="118"/>
      <c r="P85" s="119"/>
      <c r="Q85" s="120"/>
      <c r="R85" s="121"/>
      <c r="S85" s="120"/>
      <c r="T85" s="92"/>
      <c r="U85" s="114"/>
      <c r="V85" s="117"/>
      <c r="W85" s="117"/>
      <c r="X85" s="117"/>
      <c r="Y85" s="115"/>
      <c r="Z85" s="92"/>
      <c r="AA85" s="92"/>
      <c r="AB85" s="92"/>
      <c r="AC85" s="92"/>
      <c r="AD85" s="92"/>
      <c r="AE85" s="92"/>
      <c r="AF85" s="92"/>
    </row>
    <row r="86" spans="6:32" x14ac:dyDescent="0.2">
      <c r="F86" s="127"/>
      <c r="G86" s="127"/>
      <c r="I86" s="129"/>
      <c r="J86" s="129"/>
      <c r="K86" s="129"/>
      <c r="L86" s="129"/>
      <c r="O86" s="118"/>
      <c r="P86" s="119"/>
      <c r="Q86" s="120"/>
      <c r="R86" s="121"/>
      <c r="S86" s="120"/>
      <c r="T86" s="92"/>
      <c r="U86" s="114"/>
      <c r="V86" s="117"/>
      <c r="W86" s="117"/>
      <c r="X86" s="117"/>
      <c r="Y86" s="115"/>
      <c r="Z86" s="92"/>
      <c r="AA86" s="92"/>
      <c r="AB86" s="92"/>
      <c r="AC86" s="92"/>
      <c r="AD86" s="92"/>
      <c r="AE86" s="92"/>
      <c r="AF86" s="92"/>
    </row>
    <row r="87" spans="6:32" x14ac:dyDescent="0.2">
      <c r="F87" s="127"/>
      <c r="G87" s="127"/>
      <c r="I87" s="129"/>
      <c r="J87" s="129"/>
      <c r="K87" s="129"/>
      <c r="L87" s="129"/>
      <c r="O87" s="118"/>
      <c r="P87" s="119"/>
      <c r="Q87" s="120"/>
      <c r="R87" s="121"/>
      <c r="S87" s="120"/>
      <c r="T87" s="92"/>
      <c r="U87" s="114"/>
      <c r="V87" s="117"/>
      <c r="W87" s="117"/>
      <c r="X87" s="117"/>
      <c r="Y87" s="115"/>
      <c r="Z87" s="92"/>
      <c r="AA87" s="92"/>
      <c r="AB87" s="92"/>
      <c r="AC87" s="92"/>
      <c r="AD87" s="92"/>
      <c r="AE87" s="92"/>
      <c r="AF87" s="92"/>
    </row>
    <row r="88" spans="6:32" x14ac:dyDescent="0.2">
      <c r="F88" s="127"/>
      <c r="G88" s="127"/>
      <c r="I88" s="129"/>
      <c r="J88" s="129"/>
      <c r="K88" s="129"/>
      <c r="L88" s="129"/>
      <c r="O88" s="118"/>
      <c r="P88" s="119"/>
      <c r="Q88" s="120"/>
      <c r="R88" s="121"/>
      <c r="S88" s="120"/>
      <c r="T88" s="92"/>
      <c r="U88" s="114"/>
      <c r="V88" s="117"/>
      <c r="W88" s="117"/>
      <c r="X88" s="117"/>
      <c r="Y88" s="115"/>
      <c r="Z88" s="92"/>
      <c r="AA88" s="92"/>
      <c r="AB88" s="92"/>
      <c r="AC88" s="92"/>
      <c r="AD88" s="92"/>
      <c r="AE88" s="92"/>
      <c r="AF88" s="92"/>
    </row>
    <row r="89" spans="6:32" x14ac:dyDescent="0.2">
      <c r="F89" s="127"/>
      <c r="G89" s="127"/>
      <c r="I89" s="129"/>
      <c r="J89" s="129"/>
      <c r="K89" s="129"/>
      <c r="L89" s="129"/>
      <c r="O89" s="118"/>
      <c r="P89" s="119"/>
      <c r="Q89" s="120"/>
      <c r="R89" s="121"/>
      <c r="S89" s="120"/>
      <c r="T89" s="92"/>
      <c r="U89" s="114"/>
      <c r="V89" s="117"/>
      <c r="W89" s="117"/>
      <c r="X89" s="117"/>
      <c r="Y89" s="115"/>
      <c r="Z89" s="92"/>
      <c r="AA89" s="92"/>
      <c r="AB89" s="92"/>
      <c r="AC89" s="92"/>
      <c r="AD89" s="92"/>
      <c r="AE89" s="92"/>
      <c r="AF89" s="92"/>
    </row>
    <row r="90" spans="6:32" x14ac:dyDescent="0.2">
      <c r="F90" s="127"/>
      <c r="G90" s="127"/>
      <c r="I90" s="129"/>
      <c r="J90" s="129"/>
      <c r="K90" s="129"/>
      <c r="L90" s="129"/>
      <c r="O90" s="118"/>
      <c r="P90" s="119"/>
      <c r="Q90" s="120"/>
      <c r="R90" s="121"/>
      <c r="S90" s="120"/>
      <c r="T90" s="92"/>
      <c r="U90" s="114"/>
      <c r="V90" s="117"/>
      <c r="W90" s="117"/>
      <c r="X90" s="117"/>
      <c r="Y90" s="115"/>
      <c r="Z90" s="92"/>
      <c r="AA90" s="92"/>
      <c r="AB90" s="92"/>
      <c r="AC90" s="92"/>
      <c r="AD90" s="92"/>
      <c r="AE90" s="92"/>
      <c r="AF90" s="92"/>
    </row>
    <row r="91" spans="6:32" x14ac:dyDescent="0.2">
      <c r="F91" s="127"/>
      <c r="G91" s="127"/>
      <c r="I91" s="129"/>
      <c r="J91" s="129"/>
      <c r="K91" s="129"/>
      <c r="L91" s="129"/>
      <c r="O91" s="118"/>
      <c r="P91" s="119"/>
      <c r="Q91" s="120"/>
      <c r="R91" s="121"/>
      <c r="S91" s="120"/>
      <c r="T91" s="92"/>
      <c r="U91" s="114"/>
      <c r="V91" s="117"/>
      <c r="W91" s="117"/>
      <c r="X91" s="117"/>
      <c r="Y91" s="115"/>
      <c r="Z91" s="92"/>
      <c r="AA91" s="92"/>
      <c r="AB91" s="92"/>
      <c r="AC91" s="92"/>
      <c r="AD91" s="92"/>
      <c r="AE91" s="92"/>
      <c r="AF91" s="92"/>
    </row>
    <row r="92" spans="6:32" x14ac:dyDescent="0.2">
      <c r="F92" s="127"/>
      <c r="G92" s="127"/>
      <c r="I92" s="129"/>
      <c r="J92" s="129"/>
      <c r="K92" s="129"/>
      <c r="L92" s="129"/>
      <c r="O92" s="118"/>
      <c r="P92" s="119"/>
      <c r="Q92" s="120"/>
      <c r="R92" s="121"/>
      <c r="S92" s="120"/>
      <c r="T92" s="92"/>
      <c r="U92" s="114"/>
      <c r="V92" s="117"/>
      <c r="W92" s="117"/>
      <c r="X92" s="117"/>
      <c r="Y92" s="115"/>
      <c r="Z92" s="92"/>
      <c r="AA92" s="92"/>
      <c r="AB92" s="92"/>
      <c r="AC92" s="92"/>
      <c r="AD92" s="92"/>
      <c r="AE92" s="92"/>
      <c r="AF92" s="92"/>
    </row>
    <row r="93" spans="6:32" x14ac:dyDescent="0.2">
      <c r="F93" s="127"/>
      <c r="G93" s="127"/>
      <c r="I93" s="129"/>
      <c r="J93" s="129"/>
      <c r="K93" s="129"/>
      <c r="L93" s="129"/>
      <c r="O93" s="118"/>
      <c r="P93" s="119"/>
      <c r="Q93" s="120"/>
      <c r="R93" s="121"/>
      <c r="S93" s="120"/>
      <c r="T93" s="92"/>
      <c r="U93" s="114"/>
      <c r="V93" s="117"/>
      <c r="W93" s="117"/>
      <c r="X93" s="117"/>
      <c r="Y93" s="115"/>
      <c r="Z93" s="92"/>
      <c r="AA93" s="92"/>
      <c r="AB93" s="92"/>
      <c r="AC93" s="92"/>
      <c r="AD93" s="92"/>
      <c r="AE93" s="92"/>
      <c r="AF93" s="92"/>
    </row>
    <row r="94" spans="6:32" x14ac:dyDescent="0.2">
      <c r="F94" s="127"/>
      <c r="G94" s="127"/>
      <c r="I94" s="129"/>
      <c r="J94" s="129"/>
      <c r="K94" s="129"/>
      <c r="L94" s="129"/>
      <c r="O94" s="118"/>
      <c r="P94" s="119"/>
      <c r="Q94" s="120"/>
      <c r="R94" s="121"/>
      <c r="S94" s="120"/>
      <c r="T94" s="92"/>
      <c r="U94" s="114"/>
      <c r="V94" s="117"/>
      <c r="W94" s="117"/>
      <c r="X94" s="117"/>
      <c r="Y94" s="115"/>
      <c r="Z94" s="92"/>
      <c r="AA94" s="92"/>
      <c r="AB94" s="92"/>
      <c r="AC94" s="92"/>
      <c r="AD94" s="92"/>
      <c r="AE94" s="92"/>
      <c r="AF94" s="92"/>
    </row>
    <row r="95" spans="6:32" x14ac:dyDescent="0.2">
      <c r="F95" s="127"/>
      <c r="G95" s="127"/>
      <c r="I95" s="129"/>
      <c r="J95" s="129"/>
      <c r="K95" s="129"/>
      <c r="L95" s="129"/>
      <c r="O95" s="118"/>
      <c r="P95" s="119"/>
      <c r="Q95" s="120"/>
      <c r="R95" s="121"/>
      <c r="S95" s="120"/>
      <c r="T95" s="92"/>
      <c r="U95" s="114"/>
      <c r="V95" s="117"/>
      <c r="W95" s="117"/>
      <c r="X95" s="117"/>
      <c r="Y95" s="115"/>
      <c r="Z95" s="92"/>
      <c r="AA95" s="92"/>
      <c r="AB95" s="92"/>
      <c r="AC95" s="92"/>
      <c r="AD95" s="92"/>
      <c r="AE95" s="92"/>
      <c r="AF95" s="92"/>
    </row>
    <row r="96" spans="6:32" x14ac:dyDescent="0.2">
      <c r="F96" s="127"/>
      <c r="G96" s="127"/>
      <c r="I96" s="129"/>
      <c r="J96" s="129"/>
      <c r="K96" s="129"/>
      <c r="L96" s="129"/>
      <c r="O96" s="118"/>
      <c r="P96" s="119"/>
      <c r="Q96" s="120"/>
      <c r="R96" s="121"/>
      <c r="S96" s="120"/>
      <c r="T96" s="92"/>
      <c r="U96" s="114"/>
      <c r="V96" s="117"/>
      <c r="W96" s="117"/>
      <c r="X96" s="117"/>
      <c r="Y96" s="115"/>
      <c r="Z96" s="92"/>
      <c r="AA96" s="92"/>
      <c r="AB96" s="92"/>
      <c r="AC96" s="92"/>
      <c r="AD96" s="92"/>
      <c r="AE96" s="92"/>
      <c r="AF96" s="92"/>
    </row>
    <row r="97" spans="6:32" x14ac:dyDescent="0.2">
      <c r="F97" s="127"/>
      <c r="G97" s="127"/>
      <c r="I97" s="129"/>
      <c r="J97" s="129"/>
      <c r="K97" s="129"/>
      <c r="L97" s="129"/>
      <c r="O97" s="118"/>
      <c r="P97" s="119"/>
      <c r="Q97" s="120"/>
      <c r="R97" s="121"/>
      <c r="S97" s="120"/>
      <c r="T97" s="92"/>
      <c r="U97" s="114"/>
      <c r="V97" s="117"/>
      <c r="W97" s="117"/>
      <c r="X97" s="117"/>
      <c r="Y97" s="115"/>
      <c r="Z97" s="92"/>
      <c r="AA97" s="92"/>
      <c r="AB97" s="92"/>
      <c r="AC97" s="92"/>
      <c r="AD97" s="92"/>
      <c r="AE97" s="92"/>
      <c r="AF97" s="92"/>
    </row>
    <row r="98" spans="6:32" x14ac:dyDescent="0.2">
      <c r="I98" s="129"/>
      <c r="J98" s="129"/>
      <c r="K98" s="129"/>
      <c r="L98" s="129"/>
      <c r="O98" s="118"/>
      <c r="P98" s="119"/>
      <c r="Q98" s="120"/>
      <c r="R98" s="121"/>
      <c r="S98" s="120"/>
      <c r="T98" s="92"/>
      <c r="U98" s="114"/>
      <c r="V98" s="117"/>
      <c r="W98" s="117"/>
      <c r="X98" s="117"/>
      <c r="Y98" s="115"/>
      <c r="Z98" s="92"/>
      <c r="AA98" s="92"/>
      <c r="AB98" s="92"/>
      <c r="AC98" s="92"/>
      <c r="AD98" s="92"/>
      <c r="AE98" s="92"/>
      <c r="AF98" s="92"/>
    </row>
    <row r="99" spans="6:32" x14ac:dyDescent="0.2">
      <c r="I99" s="129"/>
      <c r="J99" s="129"/>
      <c r="K99" s="129"/>
      <c r="L99" s="129"/>
      <c r="O99" s="118"/>
      <c r="P99" s="119"/>
      <c r="Q99" s="120"/>
      <c r="R99" s="121"/>
      <c r="S99" s="120"/>
      <c r="T99" s="92"/>
      <c r="U99" s="114"/>
      <c r="V99" s="117"/>
      <c r="W99" s="117"/>
      <c r="X99" s="117"/>
      <c r="Y99" s="115"/>
      <c r="Z99" s="92"/>
      <c r="AA99" s="92"/>
      <c r="AB99" s="92"/>
      <c r="AC99" s="92"/>
      <c r="AD99" s="92"/>
      <c r="AE99" s="92"/>
      <c r="AF99" s="92"/>
    </row>
    <row r="100" spans="6:32" x14ac:dyDescent="0.2">
      <c r="I100" s="129"/>
      <c r="J100" s="129"/>
      <c r="K100" s="129"/>
      <c r="L100" s="129"/>
      <c r="O100" s="118"/>
      <c r="P100" s="119"/>
      <c r="Q100" s="120"/>
      <c r="R100" s="121"/>
      <c r="S100" s="120"/>
      <c r="T100" s="92"/>
      <c r="U100" s="114"/>
      <c r="V100" s="117"/>
      <c r="W100" s="117"/>
      <c r="X100" s="117"/>
      <c r="Y100" s="115"/>
      <c r="Z100" s="92"/>
      <c r="AA100" s="92"/>
      <c r="AB100" s="92"/>
      <c r="AC100" s="92"/>
      <c r="AD100" s="92"/>
      <c r="AE100" s="92"/>
      <c r="AF100" s="92"/>
    </row>
    <row r="101" spans="6:32" x14ac:dyDescent="0.2">
      <c r="I101" s="129"/>
      <c r="J101" s="129"/>
      <c r="K101" s="129"/>
      <c r="L101" s="129"/>
      <c r="O101" s="118"/>
      <c r="P101" s="119"/>
      <c r="Q101" s="120"/>
      <c r="R101" s="121"/>
      <c r="S101" s="120"/>
      <c r="T101" s="92"/>
      <c r="U101" s="114"/>
      <c r="V101" s="117"/>
      <c r="W101" s="117"/>
      <c r="X101" s="117"/>
      <c r="Y101" s="115"/>
      <c r="Z101" s="92"/>
      <c r="AA101" s="92"/>
      <c r="AB101" s="92"/>
      <c r="AC101" s="92"/>
      <c r="AD101" s="92"/>
      <c r="AE101" s="92"/>
      <c r="AF101" s="92"/>
    </row>
    <row r="102" spans="6:32" x14ac:dyDescent="0.2">
      <c r="I102" s="129"/>
      <c r="J102" s="129"/>
      <c r="K102" s="129"/>
      <c r="L102" s="129"/>
      <c r="O102" s="118"/>
      <c r="P102" s="119"/>
      <c r="Q102" s="120"/>
      <c r="R102" s="121"/>
      <c r="S102" s="120"/>
      <c r="T102" s="92"/>
      <c r="U102" s="114"/>
      <c r="V102" s="117"/>
      <c r="W102" s="117"/>
      <c r="X102" s="117"/>
      <c r="Y102" s="115"/>
      <c r="Z102" s="92"/>
      <c r="AA102" s="92"/>
      <c r="AB102" s="92"/>
      <c r="AC102" s="92"/>
      <c r="AD102" s="92"/>
      <c r="AE102" s="92"/>
      <c r="AF102" s="92"/>
    </row>
    <row r="103" spans="6:32" x14ac:dyDescent="0.2">
      <c r="I103" s="129"/>
      <c r="J103" s="129"/>
      <c r="K103" s="129"/>
      <c r="L103" s="129"/>
      <c r="O103" s="118"/>
      <c r="P103" s="119"/>
      <c r="Q103" s="120"/>
      <c r="R103" s="121"/>
      <c r="S103" s="120"/>
      <c r="T103" s="92"/>
      <c r="U103" s="114"/>
      <c r="V103" s="117"/>
      <c r="W103" s="117"/>
      <c r="X103" s="117"/>
      <c r="Y103" s="115"/>
      <c r="Z103" s="92"/>
      <c r="AA103" s="92"/>
      <c r="AB103" s="92"/>
      <c r="AC103" s="92"/>
      <c r="AD103" s="92"/>
      <c r="AE103" s="92"/>
      <c r="AF103" s="92"/>
    </row>
    <row r="104" spans="6:32" x14ac:dyDescent="0.2">
      <c r="I104" s="129"/>
      <c r="J104" s="129"/>
      <c r="K104" s="129"/>
      <c r="L104" s="129"/>
      <c r="O104" s="118"/>
      <c r="P104" s="119"/>
      <c r="Q104" s="120"/>
      <c r="R104" s="121"/>
      <c r="S104" s="120"/>
      <c r="T104" s="92"/>
      <c r="U104" s="114"/>
      <c r="V104" s="117"/>
      <c r="W104" s="117"/>
      <c r="X104" s="117"/>
      <c r="Y104" s="115"/>
      <c r="Z104" s="92"/>
      <c r="AA104" s="92"/>
      <c r="AB104" s="92"/>
      <c r="AC104" s="92"/>
      <c r="AD104" s="92"/>
      <c r="AE104" s="92"/>
      <c r="AF104" s="92"/>
    </row>
    <row r="105" spans="6:32" x14ac:dyDescent="0.2">
      <c r="I105" s="129"/>
      <c r="J105" s="129"/>
      <c r="K105" s="129"/>
      <c r="L105" s="129"/>
      <c r="O105" s="118"/>
      <c r="P105" s="119"/>
      <c r="Q105" s="120"/>
      <c r="R105" s="121"/>
      <c r="S105" s="120"/>
      <c r="T105" s="92"/>
      <c r="U105" s="114"/>
      <c r="V105" s="117"/>
      <c r="W105" s="117"/>
      <c r="X105" s="117"/>
      <c r="Y105" s="115"/>
      <c r="Z105" s="92"/>
      <c r="AA105" s="92"/>
      <c r="AB105" s="92"/>
      <c r="AC105" s="92"/>
      <c r="AD105" s="92"/>
      <c r="AE105" s="92"/>
      <c r="AF105" s="92"/>
    </row>
    <row r="106" spans="6:32" x14ac:dyDescent="0.2">
      <c r="I106" s="129"/>
      <c r="J106" s="129"/>
      <c r="K106" s="129"/>
      <c r="L106" s="129"/>
      <c r="O106" s="118"/>
      <c r="P106" s="119"/>
      <c r="Q106" s="120"/>
      <c r="R106" s="121"/>
      <c r="S106" s="120"/>
      <c r="T106" s="92"/>
      <c r="U106" s="114"/>
      <c r="V106" s="117"/>
      <c r="W106" s="117"/>
      <c r="X106" s="117"/>
      <c r="Y106" s="115"/>
      <c r="Z106" s="92"/>
      <c r="AA106" s="92"/>
      <c r="AB106" s="92"/>
      <c r="AC106" s="92"/>
      <c r="AD106" s="92"/>
      <c r="AE106" s="92"/>
      <c r="AF106" s="92"/>
    </row>
    <row r="107" spans="6:32" x14ac:dyDescent="0.2">
      <c r="I107" s="129"/>
      <c r="J107" s="129"/>
      <c r="K107" s="129"/>
      <c r="L107" s="129"/>
      <c r="O107" s="118"/>
      <c r="P107" s="119"/>
      <c r="Q107" s="120"/>
      <c r="R107" s="121"/>
      <c r="S107" s="120"/>
      <c r="T107" s="92"/>
      <c r="U107" s="114"/>
      <c r="V107" s="117"/>
      <c r="W107" s="117"/>
      <c r="X107" s="117"/>
      <c r="Y107" s="115"/>
      <c r="Z107" s="92"/>
      <c r="AA107" s="92"/>
      <c r="AB107" s="92"/>
      <c r="AC107" s="92"/>
      <c r="AD107" s="92"/>
      <c r="AE107" s="92"/>
      <c r="AF107" s="92"/>
    </row>
    <row r="108" spans="6:32" x14ac:dyDescent="0.2">
      <c r="I108" s="129"/>
      <c r="J108" s="129"/>
      <c r="K108" s="129"/>
      <c r="L108" s="129"/>
      <c r="O108" s="118"/>
      <c r="P108" s="119"/>
      <c r="Q108" s="120"/>
      <c r="R108" s="121"/>
      <c r="S108" s="120"/>
      <c r="T108" s="92"/>
      <c r="U108" s="114"/>
      <c r="V108" s="117"/>
      <c r="W108" s="117"/>
      <c r="X108" s="117"/>
      <c r="Y108" s="115"/>
      <c r="Z108" s="92"/>
      <c r="AA108" s="92"/>
      <c r="AB108" s="92"/>
      <c r="AC108" s="92"/>
      <c r="AD108" s="92"/>
      <c r="AE108" s="92"/>
      <c r="AF108" s="92"/>
    </row>
    <row r="109" spans="6:32" x14ac:dyDescent="0.2">
      <c r="I109" s="129"/>
      <c r="J109" s="129"/>
      <c r="K109" s="129"/>
      <c r="L109" s="129"/>
      <c r="O109" s="118"/>
      <c r="P109" s="119"/>
      <c r="Q109" s="120"/>
      <c r="R109" s="121"/>
      <c r="S109" s="120"/>
      <c r="T109" s="92"/>
      <c r="U109" s="114"/>
      <c r="V109" s="117"/>
      <c r="W109" s="117"/>
      <c r="X109" s="117"/>
      <c r="Y109" s="115"/>
      <c r="Z109" s="92"/>
      <c r="AA109" s="92"/>
      <c r="AB109" s="92"/>
      <c r="AC109" s="92"/>
      <c r="AD109" s="92"/>
      <c r="AE109" s="92"/>
      <c r="AF109" s="92"/>
    </row>
    <row r="110" spans="6:32" x14ac:dyDescent="0.2">
      <c r="I110" s="129"/>
      <c r="J110" s="129"/>
      <c r="K110" s="129"/>
      <c r="L110" s="129"/>
      <c r="O110" s="118"/>
      <c r="P110" s="119"/>
      <c r="Q110" s="120"/>
      <c r="R110" s="121"/>
      <c r="S110" s="120"/>
      <c r="T110" s="92"/>
      <c r="U110" s="114"/>
      <c r="V110" s="117"/>
      <c r="W110" s="117"/>
      <c r="X110" s="117"/>
      <c r="Y110" s="115"/>
      <c r="Z110" s="92"/>
      <c r="AA110" s="92"/>
      <c r="AB110" s="92"/>
      <c r="AC110" s="92"/>
      <c r="AD110" s="92"/>
      <c r="AE110" s="92"/>
      <c r="AF110" s="92"/>
    </row>
    <row r="111" spans="6:32" x14ac:dyDescent="0.2">
      <c r="I111" s="129"/>
      <c r="J111" s="129"/>
      <c r="K111" s="129"/>
      <c r="L111" s="129"/>
      <c r="O111" s="118"/>
      <c r="P111" s="119"/>
      <c r="Q111" s="120"/>
      <c r="R111" s="121"/>
      <c r="S111" s="120"/>
      <c r="T111" s="92"/>
      <c r="U111" s="114"/>
      <c r="V111" s="117"/>
      <c r="W111" s="117"/>
      <c r="X111" s="117"/>
      <c r="Y111" s="115"/>
      <c r="Z111" s="92"/>
      <c r="AA111" s="92"/>
      <c r="AB111" s="92"/>
      <c r="AC111" s="92"/>
      <c r="AD111" s="92"/>
      <c r="AE111" s="92"/>
      <c r="AF111" s="92"/>
    </row>
    <row r="112" spans="6:32" x14ac:dyDescent="0.2">
      <c r="I112" s="129"/>
      <c r="J112" s="129"/>
      <c r="K112" s="129"/>
      <c r="L112" s="129"/>
      <c r="O112" s="118"/>
      <c r="P112" s="119"/>
      <c r="Q112" s="120"/>
      <c r="R112" s="121"/>
      <c r="S112" s="120"/>
      <c r="T112" s="92"/>
      <c r="U112" s="114"/>
      <c r="V112" s="117"/>
      <c r="W112" s="117"/>
      <c r="X112" s="117"/>
      <c r="Y112" s="115"/>
      <c r="Z112" s="92"/>
      <c r="AA112" s="92"/>
      <c r="AB112" s="92"/>
      <c r="AC112" s="92"/>
      <c r="AD112" s="92"/>
      <c r="AE112" s="92"/>
      <c r="AF112" s="92"/>
    </row>
    <row r="113" spans="9:32" x14ac:dyDescent="0.2">
      <c r="I113" s="129"/>
      <c r="J113" s="129"/>
      <c r="K113" s="129"/>
      <c r="L113" s="129"/>
      <c r="O113" s="118"/>
      <c r="P113" s="119"/>
      <c r="Q113" s="120"/>
      <c r="R113" s="121"/>
      <c r="S113" s="120"/>
      <c r="T113" s="92"/>
      <c r="U113" s="114"/>
      <c r="V113" s="117"/>
      <c r="W113" s="117"/>
      <c r="X113" s="117"/>
      <c r="Y113" s="115"/>
      <c r="Z113" s="92"/>
      <c r="AA113" s="92"/>
      <c r="AB113" s="92"/>
      <c r="AC113" s="92"/>
      <c r="AD113" s="92"/>
      <c r="AE113" s="92"/>
      <c r="AF113" s="92"/>
    </row>
    <row r="114" spans="9:32" x14ac:dyDescent="0.2">
      <c r="I114" s="129"/>
      <c r="J114" s="129"/>
      <c r="K114" s="129"/>
      <c r="L114" s="129"/>
      <c r="O114" s="118"/>
      <c r="P114" s="119"/>
      <c r="Q114" s="120"/>
      <c r="R114" s="121"/>
      <c r="S114" s="120"/>
      <c r="T114" s="92"/>
      <c r="U114" s="114"/>
      <c r="V114" s="117"/>
      <c r="W114" s="117"/>
      <c r="X114" s="117"/>
      <c r="Y114" s="115"/>
      <c r="Z114" s="92"/>
      <c r="AA114" s="92"/>
      <c r="AB114" s="92"/>
      <c r="AC114" s="92"/>
      <c r="AD114" s="92"/>
      <c r="AE114" s="92"/>
      <c r="AF114" s="92"/>
    </row>
    <row r="115" spans="9:32" x14ac:dyDescent="0.2">
      <c r="I115" s="129"/>
      <c r="J115" s="129"/>
      <c r="K115" s="129"/>
      <c r="L115" s="129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</row>
    <row r="116" spans="9:32" x14ac:dyDescent="0.2">
      <c r="I116" s="129"/>
      <c r="J116" s="129"/>
      <c r="K116" s="129"/>
      <c r="L116" s="129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</row>
    <row r="117" spans="9:32" x14ac:dyDescent="0.2">
      <c r="I117" s="129"/>
      <c r="J117" s="129"/>
      <c r="K117" s="129"/>
      <c r="L117" s="129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</row>
    <row r="118" spans="9:32" x14ac:dyDescent="0.2">
      <c r="I118" s="129"/>
      <c r="J118" s="129"/>
      <c r="K118" s="129"/>
      <c r="L118" s="129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</row>
    <row r="119" spans="9:32" x14ac:dyDescent="0.2">
      <c r="I119" s="129"/>
      <c r="J119" s="129"/>
      <c r="K119" s="129"/>
      <c r="L119" s="129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</row>
    <row r="120" spans="9:32" x14ac:dyDescent="0.2">
      <c r="I120" s="129"/>
      <c r="J120" s="129"/>
      <c r="K120" s="129"/>
      <c r="L120" s="129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</row>
    <row r="121" spans="9:32" x14ac:dyDescent="0.2">
      <c r="I121" s="129"/>
      <c r="J121" s="129"/>
      <c r="K121" s="129"/>
      <c r="L121" s="129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</row>
    <row r="122" spans="9:32" x14ac:dyDescent="0.2">
      <c r="I122" s="129"/>
      <c r="J122" s="129"/>
      <c r="K122" s="129"/>
      <c r="L122" s="129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</row>
    <row r="123" spans="9:32" x14ac:dyDescent="0.2">
      <c r="I123" s="129"/>
      <c r="J123" s="129"/>
      <c r="K123" s="129"/>
      <c r="L123" s="129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</row>
    <row r="124" spans="9:32" x14ac:dyDescent="0.2">
      <c r="I124" s="129"/>
      <c r="J124" s="129"/>
      <c r="K124" s="129"/>
      <c r="L124" s="129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</row>
    <row r="125" spans="9:32" x14ac:dyDescent="0.2">
      <c r="I125" s="129"/>
      <c r="J125" s="129"/>
      <c r="K125" s="129"/>
      <c r="L125" s="129"/>
    </row>
    <row r="126" spans="9:32" x14ac:dyDescent="0.2">
      <c r="I126" s="129"/>
      <c r="J126" s="129"/>
      <c r="K126" s="129"/>
      <c r="L126" s="129"/>
    </row>
    <row r="127" spans="9:32" x14ac:dyDescent="0.2">
      <c r="I127" s="129"/>
      <c r="J127" s="129"/>
      <c r="K127" s="129"/>
      <c r="L127" s="129"/>
    </row>
    <row r="128" spans="9:32" x14ac:dyDescent="0.2">
      <c r="I128" s="129"/>
      <c r="J128" s="129"/>
      <c r="K128" s="129"/>
      <c r="L128" s="129"/>
    </row>
    <row r="129" spans="9:12" x14ac:dyDescent="0.2">
      <c r="I129" s="129"/>
      <c r="J129" s="129"/>
      <c r="K129" s="129"/>
      <c r="L129" s="129"/>
    </row>
    <row r="130" spans="9:12" x14ac:dyDescent="0.2">
      <c r="I130" s="129"/>
      <c r="J130" s="129"/>
      <c r="K130" s="129"/>
      <c r="L130" s="129"/>
    </row>
    <row r="131" spans="9:12" x14ac:dyDescent="0.2">
      <c r="I131" s="129"/>
      <c r="J131" s="129"/>
      <c r="K131" s="129"/>
      <c r="L131" s="129"/>
    </row>
    <row r="132" spans="9:12" x14ac:dyDescent="0.2">
      <c r="I132" s="129"/>
      <c r="J132" s="129"/>
      <c r="K132" s="129"/>
      <c r="L132" s="129"/>
    </row>
    <row r="133" spans="9:12" x14ac:dyDescent="0.2">
      <c r="I133" s="129"/>
      <c r="J133" s="129"/>
      <c r="K133" s="129"/>
      <c r="L133" s="129"/>
    </row>
    <row r="134" spans="9:12" x14ac:dyDescent="0.2">
      <c r="I134" s="129"/>
      <c r="J134" s="129"/>
      <c r="K134" s="129"/>
      <c r="L134" s="129"/>
    </row>
    <row r="135" spans="9:12" x14ac:dyDescent="0.2">
      <c r="I135" s="129"/>
      <c r="J135" s="129"/>
      <c r="K135" s="129"/>
      <c r="L135" s="129"/>
    </row>
    <row r="136" spans="9:12" x14ac:dyDescent="0.2">
      <c r="I136" s="129"/>
      <c r="J136" s="129"/>
      <c r="K136" s="129"/>
      <c r="L136" s="129"/>
    </row>
    <row r="137" spans="9:12" x14ac:dyDescent="0.2">
      <c r="I137" s="129"/>
      <c r="J137" s="129"/>
      <c r="K137" s="129"/>
      <c r="L137" s="129"/>
    </row>
    <row r="138" spans="9:12" x14ac:dyDescent="0.2">
      <c r="I138" s="129"/>
      <c r="J138" s="129"/>
      <c r="K138" s="129"/>
      <c r="L138" s="129"/>
    </row>
    <row r="139" spans="9:12" x14ac:dyDescent="0.2">
      <c r="I139" s="129"/>
      <c r="J139" s="129"/>
      <c r="K139" s="129"/>
      <c r="L139" s="129"/>
    </row>
    <row r="140" spans="9:12" x14ac:dyDescent="0.2">
      <c r="I140" s="129"/>
      <c r="J140" s="129"/>
      <c r="K140" s="129"/>
      <c r="L140" s="129"/>
    </row>
    <row r="141" spans="9:12" x14ac:dyDescent="0.2">
      <c r="I141" s="129"/>
      <c r="J141" s="129"/>
      <c r="K141" s="129"/>
      <c r="L141" s="129"/>
    </row>
    <row r="142" spans="9:12" x14ac:dyDescent="0.2">
      <c r="I142" s="129"/>
      <c r="J142" s="129"/>
      <c r="K142" s="129"/>
      <c r="L142" s="129"/>
    </row>
    <row r="143" spans="9:12" x14ac:dyDescent="0.2">
      <c r="I143" s="129"/>
      <c r="J143" s="129"/>
      <c r="K143" s="129"/>
      <c r="L143" s="129"/>
    </row>
    <row r="144" spans="9:12" x14ac:dyDescent="0.2">
      <c r="I144" s="129"/>
      <c r="J144" s="129"/>
      <c r="K144" s="129"/>
      <c r="L144" s="129"/>
    </row>
    <row r="145" spans="9:12" x14ac:dyDescent="0.2">
      <c r="I145" s="129"/>
      <c r="J145" s="129"/>
      <c r="K145" s="129"/>
      <c r="L145" s="129"/>
    </row>
    <row r="146" spans="9:12" x14ac:dyDescent="0.2">
      <c r="I146" s="129"/>
      <c r="J146" s="129"/>
      <c r="K146" s="129"/>
      <c r="L146" s="129"/>
    </row>
    <row r="147" spans="9:12" x14ac:dyDescent="0.2">
      <c r="I147" s="129"/>
      <c r="J147" s="129"/>
      <c r="K147" s="129"/>
      <c r="L147" s="129"/>
    </row>
    <row r="148" spans="9:12" x14ac:dyDescent="0.2">
      <c r="I148" s="129"/>
      <c r="J148" s="129"/>
      <c r="K148" s="129"/>
      <c r="L148" s="129"/>
    </row>
    <row r="149" spans="9:12" x14ac:dyDescent="0.2">
      <c r="I149" s="129"/>
      <c r="J149" s="129"/>
      <c r="K149" s="129"/>
      <c r="L149" s="129"/>
    </row>
    <row r="150" spans="9:12" x14ac:dyDescent="0.2">
      <c r="I150" s="129"/>
      <c r="J150" s="129"/>
      <c r="K150" s="129"/>
      <c r="L150" s="129"/>
    </row>
    <row r="151" spans="9:12" x14ac:dyDescent="0.2">
      <c r="I151" s="129"/>
      <c r="J151" s="129"/>
      <c r="K151" s="129"/>
      <c r="L151" s="129"/>
    </row>
    <row r="152" spans="9:12" x14ac:dyDescent="0.2">
      <c r="I152" s="129"/>
      <c r="J152" s="129"/>
      <c r="K152" s="129"/>
      <c r="L152" s="129"/>
    </row>
    <row r="153" spans="9:12" x14ac:dyDescent="0.2">
      <c r="I153" s="129"/>
      <c r="J153" s="129"/>
      <c r="K153" s="129"/>
    </row>
  </sheetData>
  <sheetProtection sheet="1" objects="1" scenarios="1"/>
  <mergeCells count="20">
    <mergeCell ref="C50:C51"/>
    <mergeCell ref="A43:A46"/>
    <mergeCell ref="A39:A42"/>
    <mergeCell ref="A36:A38"/>
    <mergeCell ref="C31:C32"/>
    <mergeCell ref="C33:C35"/>
    <mergeCell ref="C36:C38"/>
    <mergeCell ref="C39:C42"/>
    <mergeCell ref="C43:C46"/>
    <mergeCell ref="B33:B34"/>
    <mergeCell ref="B31:B32"/>
    <mergeCell ref="A31:A32"/>
    <mergeCell ref="A33:A35"/>
    <mergeCell ref="B36:B37"/>
    <mergeCell ref="F17:G17"/>
    <mergeCell ref="H17:K17"/>
    <mergeCell ref="A20:A22"/>
    <mergeCell ref="B20:B21"/>
    <mergeCell ref="A23:A30"/>
    <mergeCell ref="C23:C30"/>
  </mergeCells>
  <conditionalFormatting sqref="C20:C23">
    <cfRule type="containsText" dxfId="3" priority="4" operator="containsText" text="nezadáno">
      <formula>NOT(ISERROR(SEARCH("nezadáno",C20)))</formula>
    </cfRule>
  </conditionalFormatting>
  <conditionalFormatting sqref="Z20:Z29">
    <cfRule type="containsText" dxfId="2" priority="3" operator="containsText" text="nezadáno">
      <formula>NOT(ISERROR(SEARCH("nezadáno",Z20)))</formula>
    </cfRule>
  </conditionalFormatting>
  <conditionalFormatting sqref="C31 C39">
    <cfRule type="containsText" dxfId="1" priority="2" operator="containsText" text="nezadáno">
      <formula>NOT(ISERROR(SEARCH("nezadáno",C31)))</formula>
    </cfRule>
  </conditionalFormatting>
  <conditionalFormatting sqref="C50">
    <cfRule type="containsText" dxfId="0" priority="1" operator="containsText" text="nezadáno">
      <formula>NOT(ISERROR(SEARCH("nezadáno",C50)))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G374"/>
  <sheetViews>
    <sheetView topLeftCell="CA1" zoomScale="140" zoomScaleNormal="140" workbookViewId="0">
      <selection activeCell="CA1" sqref="CA1"/>
    </sheetView>
  </sheetViews>
  <sheetFormatPr defaultRowHeight="12.75" x14ac:dyDescent="0.2"/>
  <cols>
    <col min="1" max="1" width="0" hidden="1" customWidth="1"/>
    <col min="2" max="3" width="5.5703125" hidden="1" customWidth="1"/>
    <col min="4" max="28" width="0" hidden="1" customWidth="1"/>
    <col min="29" max="30" width="0" style="1" hidden="1" customWidth="1"/>
    <col min="31" max="33" width="0" hidden="1" customWidth="1"/>
    <col min="34" max="34" width="11.28515625" hidden="1" customWidth="1"/>
    <col min="35" max="78" width="0" hidden="1" customWidth="1"/>
  </cols>
  <sheetData>
    <row r="1" spans="1:59" x14ac:dyDescent="0.2">
      <c r="D1" s="103" t="s">
        <v>595</v>
      </c>
      <c r="AG1" s="103" t="s">
        <v>596</v>
      </c>
    </row>
    <row r="2" spans="1:59" x14ac:dyDescent="0.2">
      <c r="C2" s="103" t="s">
        <v>92</v>
      </c>
      <c r="D2" s="103" t="s">
        <v>99</v>
      </c>
      <c r="E2" s="103">
        <v>0</v>
      </c>
      <c r="F2" s="103">
        <v>1</v>
      </c>
      <c r="G2" s="103">
        <v>2</v>
      </c>
      <c r="H2" s="103">
        <v>3</v>
      </c>
      <c r="I2" s="103">
        <v>4</v>
      </c>
      <c r="J2" s="103">
        <v>5</v>
      </c>
      <c r="K2" s="103">
        <v>6</v>
      </c>
      <c r="L2" s="103">
        <v>7</v>
      </c>
      <c r="M2" s="103">
        <v>8</v>
      </c>
      <c r="N2" s="103">
        <v>9</v>
      </c>
      <c r="O2" s="103">
        <v>10</v>
      </c>
      <c r="P2" s="103">
        <v>11</v>
      </c>
      <c r="Q2" s="103">
        <v>12</v>
      </c>
      <c r="R2" s="103">
        <v>13</v>
      </c>
      <c r="S2" s="103">
        <v>14</v>
      </c>
      <c r="T2" s="103">
        <v>15</v>
      </c>
      <c r="U2" s="103">
        <v>16</v>
      </c>
      <c r="V2" s="103">
        <v>17</v>
      </c>
      <c r="W2" s="103">
        <v>18</v>
      </c>
      <c r="X2" s="103">
        <v>19</v>
      </c>
      <c r="Y2" s="103">
        <v>20</v>
      </c>
      <c r="Z2" s="103">
        <v>21</v>
      </c>
      <c r="AA2" s="103">
        <v>22</v>
      </c>
      <c r="AB2" s="103">
        <v>23</v>
      </c>
      <c r="AC2" s="1" t="s">
        <v>21</v>
      </c>
      <c r="AG2" s="103" t="s">
        <v>99</v>
      </c>
      <c r="AH2" s="103">
        <v>0</v>
      </c>
      <c r="AI2" s="103">
        <v>1</v>
      </c>
      <c r="AJ2" s="103">
        <v>2</v>
      </c>
      <c r="AK2" s="103">
        <v>3</v>
      </c>
      <c r="AL2" s="103">
        <v>4</v>
      </c>
      <c r="AM2" s="103">
        <v>5</v>
      </c>
      <c r="AN2" s="103">
        <v>6</v>
      </c>
      <c r="AO2" s="103">
        <v>7</v>
      </c>
      <c r="AP2" s="103">
        <v>8</v>
      </c>
      <c r="AQ2" s="103">
        <v>9</v>
      </c>
      <c r="AR2" s="103">
        <v>10</v>
      </c>
      <c r="AS2" s="103">
        <v>11</v>
      </c>
      <c r="AT2" s="103">
        <v>12</v>
      </c>
      <c r="AU2" s="103">
        <v>13</v>
      </c>
      <c r="AV2" s="103">
        <v>14</v>
      </c>
      <c r="AW2" s="103">
        <v>15</v>
      </c>
      <c r="AX2" s="103">
        <v>16</v>
      </c>
      <c r="AY2" s="103">
        <v>17</v>
      </c>
      <c r="AZ2" s="103">
        <v>18</v>
      </c>
      <c r="BA2" s="103">
        <v>19</v>
      </c>
      <c r="BB2" s="103">
        <v>20</v>
      </c>
      <c r="BC2" s="103">
        <v>21</v>
      </c>
      <c r="BD2" s="103">
        <v>22</v>
      </c>
      <c r="BE2" s="103">
        <v>23</v>
      </c>
      <c r="BF2" s="1" t="s">
        <v>22</v>
      </c>
      <c r="BG2" s="1"/>
    </row>
    <row r="3" spans="1:59" x14ac:dyDescent="0.2">
      <c r="A3" s="103" t="s">
        <v>597</v>
      </c>
      <c r="B3" s="103" t="s">
        <v>103</v>
      </c>
      <c r="C3" s="103" t="s">
        <v>105</v>
      </c>
      <c r="D3" s="103" t="s">
        <v>101</v>
      </c>
      <c r="E3" s="103">
        <v>0</v>
      </c>
      <c r="F3" s="103">
        <v>0</v>
      </c>
      <c r="G3" s="103">
        <v>0</v>
      </c>
      <c r="H3" s="103">
        <v>0</v>
      </c>
      <c r="I3" s="103">
        <v>0</v>
      </c>
      <c r="J3" s="103">
        <v>0</v>
      </c>
      <c r="K3" s="103">
        <v>13</v>
      </c>
      <c r="L3" s="103">
        <v>23</v>
      </c>
      <c r="M3" s="103">
        <v>32</v>
      </c>
      <c r="N3" s="103">
        <v>40</v>
      </c>
      <c r="O3" s="103">
        <v>47</v>
      </c>
      <c r="P3" s="103">
        <v>53</v>
      </c>
      <c r="Q3" s="103">
        <v>53</v>
      </c>
      <c r="R3" s="103">
        <v>53</v>
      </c>
      <c r="S3" s="103">
        <v>47</v>
      </c>
      <c r="T3" s="103">
        <v>39</v>
      </c>
      <c r="U3" s="103">
        <v>33</v>
      </c>
      <c r="V3" s="103">
        <v>24</v>
      </c>
      <c r="W3" s="103">
        <v>13</v>
      </c>
      <c r="X3" s="103">
        <v>0</v>
      </c>
      <c r="Y3" s="103">
        <v>0</v>
      </c>
      <c r="Z3" s="103">
        <v>0</v>
      </c>
      <c r="AA3" s="103">
        <v>0</v>
      </c>
      <c r="AB3" s="103">
        <v>0</v>
      </c>
      <c r="AC3" s="1" t="s">
        <v>21</v>
      </c>
      <c r="AG3" s="103" t="s">
        <v>100</v>
      </c>
      <c r="AH3" s="103">
        <v>53</v>
      </c>
      <c r="AI3" s="103">
        <v>53</v>
      </c>
      <c r="AJ3" s="103">
        <v>53</v>
      </c>
      <c r="AK3" s="103">
        <v>53</v>
      </c>
      <c r="AL3" s="103">
        <v>53</v>
      </c>
      <c r="AM3" s="103">
        <v>53</v>
      </c>
      <c r="AN3" s="103">
        <v>40</v>
      </c>
      <c r="AO3" s="103">
        <v>30</v>
      </c>
      <c r="AP3" s="103">
        <v>21</v>
      </c>
      <c r="AQ3" s="103">
        <v>13</v>
      </c>
      <c r="AR3" s="103">
        <v>6</v>
      </c>
      <c r="AS3" s="103">
        <v>0</v>
      </c>
      <c r="AT3" s="103">
        <v>0</v>
      </c>
      <c r="AU3" s="103">
        <v>0</v>
      </c>
      <c r="AV3" s="103">
        <v>6</v>
      </c>
      <c r="AW3" s="103">
        <v>14</v>
      </c>
      <c r="AX3" s="103">
        <v>20</v>
      </c>
      <c r="AY3" s="103">
        <v>29</v>
      </c>
      <c r="AZ3" s="103">
        <v>40</v>
      </c>
      <c r="BA3" s="103">
        <v>53</v>
      </c>
      <c r="BB3" s="103">
        <v>53</v>
      </c>
      <c r="BC3" s="103">
        <v>53</v>
      </c>
      <c r="BD3" s="103">
        <v>53</v>
      </c>
      <c r="BE3" s="103">
        <v>53</v>
      </c>
      <c r="BF3" s="1" t="s">
        <v>22</v>
      </c>
      <c r="BG3" s="1"/>
    </row>
    <row r="4" spans="1:59" x14ac:dyDescent="0.2">
      <c r="A4">
        <v>1</v>
      </c>
      <c r="B4">
        <f>doba!$L20</f>
        <v>7</v>
      </c>
      <c r="C4">
        <f>doba!$M20</f>
        <v>18</v>
      </c>
      <c r="E4">
        <f>IF(doba!$L20&lt;=E$2,IF(doba!$M20&gt;E$2,E$3,0),0)</f>
        <v>0</v>
      </c>
      <c r="F4">
        <f>IF(doba!$L20&lt;=F$2,IF(doba!$M20&gt;F$2,F$3,0),0)</f>
        <v>0</v>
      </c>
      <c r="G4">
        <f>IF(doba!$L20&lt;=G$2,IF(doba!$M20&gt;G$2,G$3,0),0)</f>
        <v>0</v>
      </c>
      <c r="H4">
        <f>IF(doba!$L20&lt;=H$2,IF(doba!$M20&gt;H$2,H$3,0),0)</f>
        <v>0</v>
      </c>
      <c r="I4">
        <f>IF(doba!$L20&lt;=I$2,IF(doba!$M20&gt;I$2,I$3,0),0)</f>
        <v>0</v>
      </c>
      <c r="J4">
        <f>IF(doba!$L20&lt;=J$2,IF(doba!$M20&gt;J$2,J$3,0),0)</f>
        <v>0</v>
      </c>
      <c r="K4">
        <f>IF(doba!$L20&lt;=K$2,IF(doba!$M20&gt;K$2,K$3,0),0)</f>
        <v>0</v>
      </c>
      <c r="L4">
        <f>IF(doba!$L20&lt;=L$2,IF(doba!$M20&gt;L$2,L$3,0),0)</f>
        <v>23</v>
      </c>
      <c r="M4">
        <f>IF(doba!$L20&lt;=M$2,IF(doba!$M20&gt;M$2,M$3,0),0)</f>
        <v>32</v>
      </c>
      <c r="N4">
        <f>IF(doba!$L20&lt;=N$2,IF(doba!$M20&gt;N$2,N$3,0),0)</f>
        <v>40</v>
      </c>
      <c r="O4">
        <f>IF(doba!$L20&lt;=O$2,IF(doba!$M20&gt;O$2,O$3,0),0)</f>
        <v>47</v>
      </c>
      <c r="P4">
        <f>IF(doba!$L20&lt;=P$2,IF(doba!$M20&gt;P$2,P$3,0),0)</f>
        <v>53</v>
      </c>
      <c r="Q4">
        <f>IF(doba!$L20&lt;=Q$2,IF(doba!$M20&gt;Q$2,Q$3,0),0)</f>
        <v>53</v>
      </c>
      <c r="R4">
        <f>IF(doba!$L20&lt;=R$2,IF(doba!$M20&gt;R$2,R$3,0),0)</f>
        <v>53</v>
      </c>
      <c r="S4">
        <f>IF(doba!$L20&lt;=S$2,IF(doba!$M20&gt;S$2,S$3,0),0)</f>
        <v>47</v>
      </c>
      <c r="T4">
        <f>IF(doba!$L20&lt;=T$2,IF(doba!$M20&gt;T$2,T$3,0),0)</f>
        <v>39</v>
      </c>
      <c r="U4">
        <f>IF(doba!$L20&lt;=U$2,IF(doba!$M20&gt;U$2,U$3,0),0)</f>
        <v>33</v>
      </c>
      <c r="V4">
        <f>IF(doba!$L20&lt;=V$2,IF(doba!$M20&gt;V$2,V$3,0),0)</f>
        <v>24</v>
      </c>
      <c r="W4">
        <f>IF(doba!$L20&lt;=W$2,IF(doba!$M20&gt;W$2,W$3,0),0)</f>
        <v>0</v>
      </c>
      <c r="X4">
        <f>IF(doba!$L20&lt;=X$2,IF(doba!$M20&gt;X$2,X$3,0),0)</f>
        <v>0</v>
      </c>
      <c r="Y4">
        <f>IF(doba!$L20&lt;=Y$2,IF(doba!$M20&gt;Y$2,Y$3,0),0)</f>
        <v>0</v>
      </c>
      <c r="Z4">
        <f>IF(doba!$L20&lt;=Z$2,IF(doba!$M20&gt;Z$2,Z$3,0),0)</f>
        <v>0</v>
      </c>
      <c r="AA4">
        <f>IF(doba!$L20&lt;=AA$2,IF(doba!$M20&gt;AA$2,AA$3,0),0)</f>
        <v>0</v>
      </c>
      <c r="AB4">
        <f>IF(doba!$L20&lt;=AB$2,IF(doba!$M20&gt;AB$2,AB$3,0),0)</f>
        <v>0</v>
      </c>
      <c r="AC4" s="1">
        <f>SUM(E4:AB4)</f>
        <v>444</v>
      </c>
      <c r="AH4">
        <f>IF(doba!$L20&lt;=AH$2,IF(doba!$M20&gt;AH$2,AH$3,0),0)</f>
        <v>0</v>
      </c>
      <c r="AI4">
        <f>IF(doba!$L20&lt;=AI$2,IF(doba!$M20&gt;AI$2,AI$3,0),0)</f>
        <v>0</v>
      </c>
      <c r="AJ4">
        <f>IF(doba!$L20&lt;=AJ$2,IF(doba!$M20&gt;AJ$2,AJ$3,0),0)</f>
        <v>0</v>
      </c>
      <c r="AK4">
        <f>IF(doba!$L20&lt;=AK$2,IF(doba!$M20&gt;AK$2,AK$3,0),0)</f>
        <v>0</v>
      </c>
      <c r="AL4">
        <f>IF(doba!$L20&lt;=AL$2,IF(doba!$M20&gt;AL$2,AL$3,0),0)</f>
        <v>0</v>
      </c>
      <c r="AM4">
        <f>IF(doba!$L20&lt;=AM$2,IF(doba!$M20&gt;AM$2,AM$3,0),0)</f>
        <v>0</v>
      </c>
      <c r="AN4">
        <f>IF(doba!$L20&lt;=AN$2,IF(doba!$M20&gt;AN$2,AN$3,0),0)</f>
        <v>0</v>
      </c>
      <c r="AO4">
        <f>IF(doba!$L20&lt;=AO$2,IF(doba!$M20&gt;AO$2,AO$3,0),0)</f>
        <v>30</v>
      </c>
      <c r="AP4">
        <f>IF(doba!$L20&lt;=AP$2,IF(doba!$M20&gt;AP$2,AP$3,0),0)</f>
        <v>21</v>
      </c>
      <c r="AQ4">
        <f>IF(doba!$L20&lt;=AQ$2,IF(doba!$M20&gt;AQ$2,AQ$3,0),0)</f>
        <v>13</v>
      </c>
      <c r="AR4">
        <f>IF(doba!$L20&lt;=AR$2,IF(doba!$M20&gt;AR$2,AR$3,0),0)</f>
        <v>6</v>
      </c>
      <c r="AS4">
        <f>IF(doba!$L20&lt;=AS$2,IF(doba!$M20&gt;AS$2,AS$3,0),0)</f>
        <v>0</v>
      </c>
      <c r="AT4">
        <f>IF(doba!$L20&lt;=AT$2,IF(doba!$M20&gt;AT$2,AT$3,0),0)</f>
        <v>0</v>
      </c>
      <c r="AU4">
        <f>IF(doba!$L20&lt;=AU$2,IF(doba!$M20&gt;AU$2,AU$3,0),0)</f>
        <v>0</v>
      </c>
      <c r="AV4">
        <f>IF(doba!$L20&lt;=AV$2,IF(doba!$M20&gt;AV$2,AV$3,0),0)</f>
        <v>6</v>
      </c>
      <c r="AW4">
        <f>IF(doba!$L20&lt;=AW$2,IF(doba!$M20&gt;AW$2,AW$3,0),0)</f>
        <v>14</v>
      </c>
      <c r="AX4">
        <f>IF(doba!$L20&lt;=AX$2,IF(doba!$M20&gt;AX$2,AX$3,0),0)</f>
        <v>20</v>
      </c>
      <c r="AY4">
        <f>IF(doba!$L20&lt;=AY$2,IF(doba!$M20&gt;AY$2,AY$3,0),0)</f>
        <v>29</v>
      </c>
      <c r="AZ4">
        <f>IF(doba!$L20&lt;=AZ$2,IF(doba!$M20&gt;AZ$2,AZ$3,0),0)</f>
        <v>0</v>
      </c>
      <c r="BA4">
        <f>IF(doba!$L20&lt;=BA$2,IF(doba!$M20&gt;BA$2,BA$3,0),0)</f>
        <v>0</v>
      </c>
      <c r="BB4">
        <f>IF(doba!$L20&lt;=BB$2,IF(doba!$M20&gt;BB$2,BB$3,0),0)</f>
        <v>0</v>
      </c>
      <c r="BC4">
        <f>IF(doba!$L20&lt;=BC$2,IF(doba!$M20&gt;BC$2,BC$3,0),0)</f>
        <v>0</v>
      </c>
      <c r="BD4">
        <f>IF(doba!$L20&lt;=BD$2,IF(doba!$M20&gt;BD$2,BD$3,0),0)</f>
        <v>0</v>
      </c>
      <c r="BE4">
        <f>IF(doba!$L20&lt;=BE$2,IF(doba!$M20&gt;BE$2,BE$3,0),0)</f>
        <v>0</v>
      </c>
      <c r="BF4" s="1">
        <f>SUM(AH4:BE4)</f>
        <v>139</v>
      </c>
    </row>
    <row r="5" spans="1:59" x14ac:dyDescent="0.2">
      <c r="A5">
        <v>2</v>
      </c>
      <c r="B5">
        <f>doba!$L21</f>
        <v>7</v>
      </c>
      <c r="C5">
        <f>doba!$M21</f>
        <v>18</v>
      </c>
      <c r="E5">
        <f>IF(doba!$L21&lt;=E$2,IF(doba!$M21&gt;E$2,E$3,0),0)</f>
        <v>0</v>
      </c>
      <c r="F5">
        <f>IF(doba!$L21&lt;=F$2,IF(doba!$M21&gt;F$2,F$3,0),0)</f>
        <v>0</v>
      </c>
      <c r="G5">
        <f>IF(doba!$L21&lt;=G$2,IF(doba!$M21&gt;G$2,G$3,0),0)</f>
        <v>0</v>
      </c>
      <c r="H5">
        <f>IF(doba!$L21&lt;=H$2,IF(doba!$M21&gt;H$2,H$3,0),0)</f>
        <v>0</v>
      </c>
      <c r="I5">
        <f>IF(doba!$L21&lt;=I$2,IF(doba!$M21&gt;I$2,I$3,0),0)</f>
        <v>0</v>
      </c>
      <c r="J5">
        <f>IF(doba!$L21&lt;=J$2,IF(doba!$M21&gt;J$2,J$3,0),0)</f>
        <v>0</v>
      </c>
      <c r="K5">
        <f>IF(doba!$L21&lt;=K$2,IF(doba!$M21&gt;K$2,K$3,0),0)</f>
        <v>0</v>
      </c>
      <c r="L5">
        <f>IF(doba!$L21&lt;=L$2,IF(doba!$M21&gt;L$2,L$3,0),0)</f>
        <v>23</v>
      </c>
      <c r="M5">
        <f>IF(doba!$L21&lt;=M$2,IF(doba!$M21&gt;M$2,M$3,0),0)</f>
        <v>32</v>
      </c>
      <c r="N5">
        <f>IF(doba!$L21&lt;=N$2,IF(doba!$M21&gt;N$2,N$3,0),0)</f>
        <v>40</v>
      </c>
      <c r="O5">
        <f>IF(doba!$L21&lt;=O$2,IF(doba!$M21&gt;O$2,O$3,0),0)</f>
        <v>47</v>
      </c>
      <c r="P5">
        <f>IF(doba!$L21&lt;=P$2,IF(doba!$M21&gt;P$2,P$3,0),0)</f>
        <v>53</v>
      </c>
      <c r="Q5">
        <f>IF(doba!$L21&lt;=Q$2,IF(doba!$M21&gt;Q$2,Q$3,0),0)</f>
        <v>53</v>
      </c>
      <c r="R5">
        <f>IF(doba!$L21&lt;=R$2,IF(doba!$M21&gt;R$2,R$3,0),0)</f>
        <v>53</v>
      </c>
      <c r="S5">
        <f>IF(doba!$L21&lt;=S$2,IF(doba!$M21&gt;S$2,S$3,0),0)</f>
        <v>47</v>
      </c>
      <c r="T5">
        <f>IF(doba!$L21&lt;=T$2,IF(doba!$M21&gt;T$2,T$3,0),0)</f>
        <v>39</v>
      </c>
      <c r="U5">
        <f>IF(doba!$L21&lt;=U$2,IF(doba!$M21&gt;U$2,U$3,0),0)</f>
        <v>33</v>
      </c>
      <c r="V5">
        <f>IF(doba!$L21&lt;=V$2,IF(doba!$M21&gt;V$2,V$3,0),0)</f>
        <v>24</v>
      </c>
      <c r="W5">
        <f>IF(doba!$L21&lt;=W$2,IF(doba!$M21&gt;W$2,W$3,0),0)</f>
        <v>0</v>
      </c>
      <c r="X5">
        <f>IF(doba!$L21&lt;=X$2,IF(doba!$M21&gt;X$2,X$3,0),0)</f>
        <v>0</v>
      </c>
      <c r="Y5">
        <f>IF(doba!$L21&lt;=Y$2,IF(doba!$M21&gt;Y$2,Y$3,0),0)</f>
        <v>0</v>
      </c>
      <c r="Z5">
        <f>IF(doba!$L21&lt;=Z$2,IF(doba!$M21&gt;Z$2,Z$3,0),0)</f>
        <v>0</v>
      </c>
      <c r="AA5">
        <f>IF(doba!$L21&lt;=AA$2,IF(doba!$M21&gt;AA$2,AA$3,0),0)</f>
        <v>0</v>
      </c>
      <c r="AB5">
        <f>IF(doba!$L21&lt;=AB$2,IF(doba!$M21&gt;AB$2,AB$3,0),0)</f>
        <v>0</v>
      </c>
      <c r="AC5" s="1">
        <f t="shared" ref="AC5:AC53" si="0">SUM(E5:AB5)</f>
        <v>444</v>
      </c>
      <c r="AH5">
        <f>IF(doba!$L21&lt;=AH$2,IF(doba!$M21&gt;AH$2,AH$3,0),0)</f>
        <v>0</v>
      </c>
      <c r="AI5">
        <f>IF(doba!$L21&lt;=AI$2,IF(doba!$M21&gt;AI$2,AI$3,0),0)</f>
        <v>0</v>
      </c>
      <c r="AJ5">
        <f>IF(doba!$L21&lt;=AJ$2,IF(doba!$M21&gt;AJ$2,AJ$3,0),0)</f>
        <v>0</v>
      </c>
      <c r="AK5">
        <f>IF(doba!$L21&lt;=AK$2,IF(doba!$M21&gt;AK$2,AK$3,0),0)</f>
        <v>0</v>
      </c>
      <c r="AL5">
        <f>IF(doba!$L21&lt;=AL$2,IF(doba!$M21&gt;AL$2,AL$3,0),0)</f>
        <v>0</v>
      </c>
      <c r="AM5">
        <f>IF(doba!$L21&lt;=AM$2,IF(doba!$M21&gt;AM$2,AM$3,0),0)</f>
        <v>0</v>
      </c>
      <c r="AN5">
        <f>IF(doba!$L21&lt;=AN$2,IF(doba!$M21&gt;AN$2,AN$3,0),0)</f>
        <v>0</v>
      </c>
      <c r="AO5">
        <f>IF(doba!$L21&lt;=AO$2,IF(doba!$M21&gt;AO$2,AO$3,0),0)</f>
        <v>30</v>
      </c>
      <c r="AP5">
        <f>IF(doba!$L21&lt;=AP$2,IF(doba!$M21&gt;AP$2,AP$3,0),0)</f>
        <v>21</v>
      </c>
      <c r="AQ5">
        <f>IF(doba!$L21&lt;=AQ$2,IF(doba!$M21&gt;AQ$2,AQ$3,0),0)</f>
        <v>13</v>
      </c>
      <c r="AR5">
        <f>IF(doba!$L21&lt;=AR$2,IF(doba!$M21&gt;AR$2,AR$3,0),0)</f>
        <v>6</v>
      </c>
      <c r="AS5">
        <f>IF(doba!$L21&lt;=AS$2,IF(doba!$M21&gt;AS$2,AS$3,0),0)</f>
        <v>0</v>
      </c>
      <c r="AT5">
        <f>IF(doba!$L21&lt;=AT$2,IF(doba!$M21&gt;AT$2,AT$3,0),0)</f>
        <v>0</v>
      </c>
      <c r="AU5">
        <f>IF(doba!$L21&lt;=AU$2,IF(doba!$M21&gt;AU$2,AU$3,0),0)</f>
        <v>0</v>
      </c>
      <c r="AV5">
        <f>IF(doba!$L21&lt;=AV$2,IF(doba!$M21&gt;AV$2,AV$3,0),0)</f>
        <v>6</v>
      </c>
      <c r="AW5">
        <f>IF(doba!$L21&lt;=AW$2,IF(doba!$M21&gt;AW$2,AW$3,0),0)</f>
        <v>14</v>
      </c>
      <c r="AX5">
        <f>IF(doba!$L21&lt;=AX$2,IF(doba!$M21&gt;AX$2,AX$3,0),0)</f>
        <v>20</v>
      </c>
      <c r="AY5">
        <f>IF(doba!$L21&lt;=AY$2,IF(doba!$M21&gt;AY$2,AY$3,0),0)</f>
        <v>29</v>
      </c>
      <c r="AZ5">
        <f>IF(doba!$L21&lt;=AZ$2,IF(doba!$M21&gt;AZ$2,AZ$3,0),0)</f>
        <v>0</v>
      </c>
      <c r="BA5">
        <f>IF(doba!$L21&lt;=BA$2,IF(doba!$M21&gt;BA$2,BA$3,0),0)</f>
        <v>0</v>
      </c>
      <c r="BB5">
        <f>IF(doba!$L21&lt;=BB$2,IF(doba!$M21&gt;BB$2,BB$3,0),0)</f>
        <v>0</v>
      </c>
      <c r="BC5">
        <f>IF(doba!$L21&lt;=BC$2,IF(doba!$M21&gt;BC$2,BC$3,0),0)</f>
        <v>0</v>
      </c>
      <c r="BD5">
        <f>IF(doba!$L21&lt;=BD$2,IF(doba!$M21&gt;BD$2,BD$3,0),0)</f>
        <v>0</v>
      </c>
      <c r="BE5">
        <f>IF(doba!$L21&lt;=BE$2,IF(doba!$M21&gt;BE$2,BE$3,0),0)</f>
        <v>0</v>
      </c>
      <c r="BF5" s="1">
        <f t="shared" ref="BF5:BF53" si="1">SUM(AH5:BE5)</f>
        <v>139</v>
      </c>
    </row>
    <row r="6" spans="1:59" x14ac:dyDescent="0.2">
      <c r="A6">
        <v>3</v>
      </c>
      <c r="B6">
        <f>doba!$L22</f>
        <v>7</v>
      </c>
      <c r="C6">
        <f>doba!$M22</f>
        <v>18</v>
      </c>
      <c r="E6">
        <f>IF(doba!$L22&lt;=E$2,IF(doba!$M22&gt;E$2,E$3,0),0)</f>
        <v>0</v>
      </c>
      <c r="F6">
        <f>IF(doba!$L22&lt;=F$2,IF(doba!$M22&gt;F$2,F$3,0),0)</f>
        <v>0</v>
      </c>
      <c r="G6">
        <f>IF(doba!$L22&lt;=G$2,IF(doba!$M22&gt;G$2,G$3,0),0)</f>
        <v>0</v>
      </c>
      <c r="H6">
        <f>IF(doba!$L22&lt;=H$2,IF(doba!$M22&gt;H$2,H$3,0),0)</f>
        <v>0</v>
      </c>
      <c r="I6">
        <f>IF(doba!$L22&lt;=I$2,IF(doba!$M22&gt;I$2,I$3,0),0)</f>
        <v>0</v>
      </c>
      <c r="J6">
        <f>IF(doba!$L22&lt;=J$2,IF(doba!$M22&gt;J$2,J$3,0),0)</f>
        <v>0</v>
      </c>
      <c r="K6">
        <f>IF(doba!$L22&lt;=K$2,IF(doba!$M22&gt;K$2,K$3,0),0)</f>
        <v>0</v>
      </c>
      <c r="L6">
        <f>IF(doba!$L22&lt;=L$2,IF(doba!$M22&gt;L$2,L$3,0),0)</f>
        <v>23</v>
      </c>
      <c r="M6">
        <f>IF(doba!$L22&lt;=M$2,IF(doba!$M22&gt;M$2,M$3,0),0)</f>
        <v>32</v>
      </c>
      <c r="N6">
        <f>IF(doba!$L22&lt;=N$2,IF(doba!$M22&gt;N$2,N$3,0),0)</f>
        <v>40</v>
      </c>
      <c r="O6">
        <f>IF(doba!$L22&lt;=O$2,IF(doba!$M22&gt;O$2,O$3,0),0)</f>
        <v>47</v>
      </c>
      <c r="P6">
        <f>IF(doba!$L22&lt;=P$2,IF(doba!$M22&gt;P$2,P$3,0),0)</f>
        <v>53</v>
      </c>
      <c r="Q6">
        <f>IF(doba!$L22&lt;=Q$2,IF(doba!$M22&gt;Q$2,Q$3,0),0)</f>
        <v>53</v>
      </c>
      <c r="R6">
        <f>IF(doba!$L22&lt;=R$2,IF(doba!$M22&gt;R$2,R$3,0),0)</f>
        <v>53</v>
      </c>
      <c r="S6">
        <f>IF(doba!$L22&lt;=S$2,IF(doba!$M22&gt;S$2,S$3,0),0)</f>
        <v>47</v>
      </c>
      <c r="T6">
        <f>IF(doba!$L22&lt;=T$2,IF(doba!$M22&gt;T$2,T$3,0),0)</f>
        <v>39</v>
      </c>
      <c r="U6">
        <f>IF(doba!$L22&lt;=U$2,IF(doba!$M22&gt;U$2,U$3,0),0)</f>
        <v>33</v>
      </c>
      <c r="V6">
        <f>IF(doba!$L22&lt;=V$2,IF(doba!$M22&gt;V$2,V$3,0),0)</f>
        <v>24</v>
      </c>
      <c r="W6">
        <f>IF(doba!$L22&lt;=W$2,IF(doba!$M22&gt;W$2,W$3,0),0)</f>
        <v>0</v>
      </c>
      <c r="X6">
        <f>IF(doba!$L22&lt;=X$2,IF(doba!$M22&gt;X$2,X$3,0),0)</f>
        <v>0</v>
      </c>
      <c r="Y6">
        <f>IF(doba!$L22&lt;=Y$2,IF(doba!$M22&gt;Y$2,Y$3,0),0)</f>
        <v>0</v>
      </c>
      <c r="Z6">
        <f>IF(doba!$L22&lt;=Z$2,IF(doba!$M22&gt;Z$2,Z$3,0),0)</f>
        <v>0</v>
      </c>
      <c r="AA6">
        <f>IF(doba!$L22&lt;=AA$2,IF(doba!$M22&gt;AA$2,AA$3,0),0)</f>
        <v>0</v>
      </c>
      <c r="AB6">
        <f>IF(doba!$L22&lt;=AB$2,IF(doba!$M22&gt;AB$2,AB$3,0),0)</f>
        <v>0</v>
      </c>
      <c r="AC6" s="1">
        <f t="shared" si="0"/>
        <v>444</v>
      </c>
      <c r="AH6">
        <f>IF(doba!$L22&lt;=AH$2,IF(doba!$M22&gt;AH$2,AH$3,0),0)</f>
        <v>0</v>
      </c>
      <c r="AI6">
        <f>IF(doba!$L22&lt;=AI$2,IF(doba!$M22&gt;AI$2,AI$3,0),0)</f>
        <v>0</v>
      </c>
      <c r="AJ6">
        <f>IF(doba!$L22&lt;=AJ$2,IF(doba!$M22&gt;AJ$2,AJ$3,0),0)</f>
        <v>0</v>
      </c>
      <c r="AK6">
        <f>IF(doba!$L22&lt;=AK$2,IF(doba!$M22&gt;AK$2,AK$3,0),0)</f>
        <v>0</v>
      </c>
      <c r="AL6">
        <f>IF(doba!$L22&lt;=AL$2,IF(doba!$M22&gt;AL$2,AL$3,0),0)</f>
        <v>0</v>
      </c>
      <c r="AM6">
        <f>IF(doba!$L22&lt;=AM$2,IF(doba!$M22&gt;AM$2,AM$3,0),0)</f>
        <v>0</v>
      </c>
      <c r="AN6">
        <f>IF(doba!$L22&lt;=AN$2,IF(doba!$M22&gt;AN$2,AN$3,0),0)</f>
        <v>0</v>
      </c>
      <c r="AO6">
        <f>IF(doba!$L22&lt;=AO$2,IF(doba!$M22&gt;AO$2,AO$3,0),0)</f>
        <v>30</v>
      </c>
      <c r="AP6">
        <f>IF(doba!$L22&lt;=AP$2,IF(doba!$M22&gt;AP$2,AP$3,0),0)</f>
        <v>21</v>
      </c>
      <c r="AQ6">
        <f>IF(doba!$L22&lt;=AQ$2,IF(doba!$M22&gt;AQ$2,AQ$3,0),0)</f>
        <v>13</v>
      </c>
      <c r="AR6">
        <f>IF(doba!$L22&lt;=AR$2,IF(doba!$M22&gt;AR$2,AR$3,0),0)</f>
        <v>6</v>
      </c>
      <c r="AS6">
        <f>IF(doba!$L22&lt;=AS$2,IF(doba!$M22&gt;AS$2,AS$3,0),0)</f>
        <v>0</v>
      </c>
      <c r="AT6">
        <f>IF(doba!$L22&lt;=AT$2,IF(doba!$M22&gt;AT$2,AT$3,0),0)</f>
        <v>0</v>
      </c>
      <c r="AU6">
        <f>IF(doba!$L22&lt;=AU$2,IF(doba!$M22&gt;AU$2,AU$3,0),0)</f>
        <v>0</v>
      </c>
      <c r="AV6">
        <f>IF(doba!$L22&lt;=AV$2,IF(doba!$M22&gt;AV$2,AV$3,0),0)</f>
        <v>6</v>
      </c>
      <c r="AW6">
        <f>IF(doba!$L22&lt;=AW$2,IF(doba!$M22&gt;AW$2,AW$3,0),0)</f>
        <v>14</v>
      </c>
      <c r="AX6">
        <f>IF(doba!$L22&lt;=AX$2,IF(doba!$M22&gt;AX$2,AX$3,0),0)</f>
        <v>20</v>
      </c>
      <c r="AY6">
        <f>IF(doba!$L22&lt;=AY$2,IF(doba!$M22&gt;AY$2,AY$3,0),0)</f>
        <v>29</v>
      </c>
      <c r="AZ6">
        <f>IF(doba!$L22&lt;=AZ$2,IF(doba!$M22&gt;AZ$2,AZ$3,0),0)</f>
        <v>0</v>
      </c>
      <c r="BA6">
        <f>IF(doba!$L22&lt;=BA$2,IF(doba!$M22&gt;BA$2,BA$3,0),0)</f>
        <v>0</v>
      </c>
      <c r="BB6">
        <f>IF(doba!$L22&lt;=BB$2,IF(doba!$M22&gt;BB$2,BB$3,0),0)</f>
        <v>0</v>
      </c>
      <c r="BC6">
        <f>IF(doba!$L22&lt;=BC$2,IF(doba!$M22&gt;BC$2,BC$3,0),0)</f>
        <v>0</v>
      </c>
      <c r="BD6">
        <f>IF(doba!$L22&lt;=BD$2,IF(doba!$M22&gt;BD$2,BD$3,0),0)</f>
        <v>0</v>
      </c>
      <c r="BE6">
        <f>IF(doba!$L22&lt;=BE$2,IF(doba!$M22&gt;BE$2,BE$3,0),0)</f>
        <v>0</v>
      </c>
      <c r="BF6" s="1">
        <f t="shared" si="1"/>
        <v>139</v>
      </c>
    </row>
    <row r="7" spans="1:59" x14ac:dyDescent="0.2">
      <c r="A7">
        <v>4</v>
      </c>
      <c r="B7">
        <f>doba!$L23</f>
        <v>7</v>
      </c>
      <c r="C7">
        <f>doba!$M23</f>
        <v>18</v>
      </c>
      <c r="E7">
        <f>IF(doba!$L23&lt;=E$2,IF(doba!$M23&gt;E$2,E$3,0),0)</f>
        <v>0</v>
      </c>
      <c r="F7">
        <f>IF(doba!$L23&lt;=F$2,IF(doba!$M23&gt;F$2,F$3,0),0)</f>
        <v>0</v>
      </c>
      <c r="G7">
        <f>IF(doba!$L23&lt;=G$2,IF(doba!$M23&gt;G$2,G$3,0),0)</f>
        <v>0</v>
      </c>
      <c r="H7">
        <f>IF(doba!$L23&lt;=H$2,IF(doba!$M23&gt;H$2,H$3,0),0)</f>
        <v>0</v>
      </c>
      <c r="I7">
        <f>IF(doba!$L23&lt;=I$2,IF(doba!$M23&gt;I$2,I$3,0),0)</f>
        <v>0</v>
      </c>
      <c r="J7">
        <f>IF(doba!$L23&lt;=J$2,IF(doba!$M23&gt;J$2,J$3,0),0)</f>
        <v>0</v>
      </c>
      <c r="K7">
        <f>IF(doba!$L23&lt;=K$2,IF(doba!$M23&gt;K$2,K$3,0),0)</f>
        <v>0</v>
      </c>
      <c r="L7">
        <f>IF(doba!$L23&lt;=L$2,IF(doba!$M23&gt;L$2,L$3,0),0)</f>
        <v>23</v>
      </c>
      <c r="M7">
        <f>IF(doba!$L23&lt;=M$2,IF(doba!$M23&gt;M$2,M$3,0),0)</f>
        <v>32</v>
      </c>
      <c r="N7">
        <f>IF(doba!$L23&lt;=N$2,IF(doba!$M23&gt;N$2,N$3,0),0)</f>
        <v>40</v>
      </c>
      <c r="O7">
        <f>IF(doba!$L23&lt;=O$2,IF(doba!$M23&gt;O$2,O$3,0),0)</f>
        <v>47</v>
      </c>
      <c r="P7">
        <f>IF(doba!$L23&lt;=P$2,IF(doba!$M23&gt;P$2,P$3,0),0)</f>
        <v>53</v>
      </c>
      <c r="Q7">
        <f>IF(doba!$L23&lt;=Q$2,IF(doba!$M23&gt;Q$2,Q$3,0),0)</f>
        <v>53</v>
      </c>
      <c r="R7">
        <f>IF(doba!$L23&lt;=R$2,IF(doba!$M23&gt;R$2,R$3,0),0)</f>
        <v>53</v>
      </c>
      <c r="S7">
        <f>IF(doba!$L23&lt;=S$2,IF(doba!$M23&gt;S$2,S$3,0),0)</f>
        <v>47</v>
      </c>
      <c r="T7">
        <f>IF(doba!$L23&lt;=T$2,IF(doba!$M23&gt;T$2,T$3,0),0)</f>
        <v>39</v>
      </c>
      <c r="U7">
        <f>IF(doba!$L23&lt;=U$2,IF(doba!$M23&gt;U$2,U$3,0),0)</f>
        <v>33</v>
      </c>
      <c r="V7">
        <f>IF(doba!$L23&lt;=V$2,IF(doba!$M23&gt;V$2,V$3,0),0)</f>
        <v>24</v>
      </c>
      <c r="W7">
        <f>IF(doba!$L23&lt;=W$2,IF(doba!$M23&gt;W$2,W$3,0),0)</f>
        <v>0</v>
      </c>
      <c r="X7">
        <f>IF(doba!$L23&lt;=X$2,IF(doba!$M23&gt;X$2,X$3,0),0)</f>
        <v>0</v>
      </c>
      <c r="Y7">
        <f>IF(doba!$L23&lt;=Y$2,IF(doba!$M23&gt;Y$2,Y$3,0),0)</f>
        <v>0</v>
      </c>
      <c r="Z7">
        <f>IF(doba!$L23&lt;=Z$2,IF(doba!$M23&gt;Z$2,Z$3,0),0)</f>
        <v>0</v>
      </c>
      <c r="AA7">
        <f>IF(doba!$L23&lt;=AA$2,IF(doba!$M23&gt;AA$2,AA$3,0),0)</f>
        <v>0</v>
      </c>
      <c r="AB7">
        <f>IF(doba!$L23&lt;=AB$2,IF(doba!$M23&gt;AB$2,AB$3,0),0)</f>
        <v>0</v>
      </c>
      <c r="AC7" s="1">
        <f t="shared" si="0"/>
        <v>444</v>
      </c>
      <c r="AH7">
        <f>IF(doba!$L23&lt;=AH$2,IF(doba!$M23&gt;AH$2,AH$3,0),0)</f>
        <v>0</v>
      </c>
      <c r="AI7">
        <f>IF(doba!$L23&lt;=AI$2,IF(doba!$M23&gt;AI$2,AI$3,0),0)</f>
        <v>0</v>
      </c>
      <c r="AJ7">
        <f>IF(doba!$L23&lt;=AJ$2,IF(doba!$M23&gt;AJ$2,AJ$3,0),0)</f>
        <v>0</v>
      </c>
      <c r="AK7">
        <f>IF(doba!$L23&lt;=AK$2,IF(doba!$M23&gt;AK$2,AK$3,0),0)</f>
        <v>0</v>
      </c>
      <c r="AL7">
        <f>IF(doba!$L23&lt;=AL$2,IF(doba!$M23&gt;AL$2,AL$3,0),0)</f>
        <v>0</v>
      </c>
      <c r="AM7">
        <f>IF(doba!$L23&lt;=AM$2,IF(doba!$M23&gt;AM$2,AM$3,0),0)</f>
        <v>0</v>
      </c>
      <c r="AN7">
        <f>IF(doba!$L23&lt;=AN$2,IF(doba!$M23&gt;AN$2,AN$3,0),0)</f>
        <v>0</v>
      </c>
      <c r="AO7">
        <f>IF(doba!$L23&lt;=AO$2,IF(doba!$M23&gt;AO$2,AO$3,0),0)</f>
        <v>30</v>
      </c>
      <c r="AP7">
        <f>IF(doba!$L23&lt;=AP$2,IF(doba!$M23&gt;AP$2,AP$3,0),0)</f>
        <v>21</v>
      </c>
      <c r="AQ7">
        <f>IF(doba!$L23&lt;=AQ$2,IF(doba!$M23&gt;AQ$2,AQ$3,0),0)</f>
        <v>13</v>
      </c>
      <c r="AR7">
        <f>IF(doba!$L23&lt;=AR$2,IF(doba!$M23&gt;AR$2,AR$3,0),0)</f>
        <v>6</v>
      </c>
      <c r="AS7">
        <f>IF(doba!$L23&lt;=AS$2,IF(doba!$M23&gt;AS$2,AS$3,0),0)</f>
        <v>0</v>
      </c>
      <c r="AT7">
        <f>IF(doba!$L23&lt;=AT$2,IF(doba!$M23&gt;AT$2,AT$3,0),0)</f>
        <v>0</v>
      </c>
      <c r="AU7">
        <f>IF(doba!$L23&lt;=AU$2,IF(doba!$M23&gt;AU$2,AU$3,0),0)</f>
        <v>0</v>
      </c>
      <c r="AV7">
        <f>IF(doba!$L23&lt;=AV$2,IF(doba!$M23&gt;AV$2,AV$3,0),0)</f>
        <v>6</v>
      </c>
      <c r="AW7">
        <f>IF(doba!$L23&lt;=AW$2,IF(doba!$M23&gt;AW$2,AW$3,0),0)</f>
        <v>14</v>
      </c>
      <c r="AX7">
        <f>IF(doba!$L23&lt;=AX$2,IF(doba!$M23&gt;AX$2,AX$3,0),0)</f>
        <v>20</v>
      </c>
      <c r="AY7">
        <f>IF(doba!$L23&lt;=AY$2,IF(doba!$M23&gt;AY$2,AY$3,0),0)</f>
        <v>29</v>
      </c>
      <c r="AZ7">
        <f>IF(doba!$L23&lt;=AZ$2,IF(doba!$M23&gt;AZ$2,AZ$3,0),0)</f>
        <v>0</v>
      </c>
      <c r="BA7">
        <f>IF(doba!$L23&lt;=BA$2,IF(doba!$M23&gt;BA$2,BA$3,0),0)</f>
        <v>0</v>
      </c>
      <c r="BB7">
        <f>IF(doba!$L23&lt;=BB$2,IF(doba!$M23&gt;BB$2,BB$3,0),0)</f>
        <v>0</v>
      </c>
      <c r="BC7">
        <f>IF(doba!$L23&lt;=BC$2,IF(doba!$M23&gt;BC$2,BC$3,0),0)</f>
        <v>0</v>
      </c>
      <c r="BD7">
        <f>IF(doba!$L23&lt;=BD$2,IF(doba!$M23&gt;BD$2,BD$3,0),0)</f>
        <v>0</v>
      </c>
      <c r="BE7">
        <f>IF(doba!$L23&lt;=BE$2,IF(doba!$M23&gt;BE$2,BE$3,0),0)</f>
        <v>0</v>
      </c>
      <c r="BF7" s="1">
        <f t="shared" si="1"/>
        <v>139</v>
      </c>
    </row>
    <row r="8" spans="1:59" x14ac:dyDescent="0.2">
      <c r="A8">
        <v>5</v>
      </c>
      <c r="B8">
        <f>doba!$L24</f>
        <v>7</v>
      </c>
      <c r="C8">
        <f>doba!$M24</f>
        <v>18</v>
      </c>
      <c r="E8">
        <f>IF(doba!$L24&lt;=E$2,IF(doba!$M24&gt;E$2,E$3,0),0)</f>
        <v>0</v>
      </c>
      <c r="F8">
        <f>IF(doba!$L24&lt;=F$2,IF(doba!$M24&gt;F$2,F$3,0),0)</f>
        <v>0</v>
      </c>
      <c r="G8">
        <f>IF(doba!$L24&lt;=G$2,IF(doba!$M24&gt;G$2,G$3,0),0)</f>
        <v>0</v>
      </c>
      <c r="H8">
        <f>IF(doba!$L24&lt;=H$2,IF(doba!$M24&gt;H$2,H$3,0),0)</f>
        <v>0</v>
      </c>
      <c r="I8">
        <f>IF(doba!$L24&lt;=I$2,IF(doba!$M24&gt;I$2,I$3,0),0)</f>
        <v>0</v>
      </c>
      <c r="J8">
        <f>IF(doba!$L24&lt;=J$2,IF(doba!$M24&gt;J$2,J$3,0),0)</f>
        <v>0</v>
      </c>
      <c r="K8">
        <f>IF(doba!$L24&lt;=K$2,IF(doba!$M24&gt;K$2,K$3,0),0)</f>
        <v>0</v>
      </c>
      <c r="L8">
        <f>IF(doba!$L24&lt;=L$2,IF(doba!$M24&gt;L$2,L$3,0),0)</f>
        <v>23</v>
      </c>
      <c r="M8">
        <f>IF(doba!$L24&lt;=M$2,IF(doba!$M24&gt;M$2,M$3,0),0)</f>
        <v>32</v>
      </c>
      <c r="N8">
        <f>IF(doba!$L24&lt;=N$2,IF(doba!$M24&gt;N$2,N$3,0),0)</f>
        <v>40</v>
      </c>
      <c r="O8">
        <f>IF(doba!$L24&lt;=O$2,IF(doba!$M24&gt;O$2,O$3,0),0)</f>
        <v>47</v>
      </c>
      <c r="P8">
        <f>IF(doba!$L24&lt;=P$2,IF(doba!$M24&gt;P$2,P$3,0),0)</f>
        <v>53</v>
      </c>
      <c r="Q8">
        <f>IF(doba!$L24&lt;=Q$2,IF(doba!$M24&gt;Q$2,Q$3,0),0)</f>
        <v>53</v>
      </c>
      <c r="R8">
        <f>IF(doba!$L24&lt;=R$2,IF(doba!$M24&gt;R$2,R$3,0),0)</f>
        <v>53</v>
      </c>
      <c r="S8">
        <f>IF(doba!$L24&lt;=S$2,IF(doba!$M24&gt;S$2,S$3,0),0)</f>
        <v>47</v>
      </c>
      <c r="T8">
        <f>IF(doba!$L24&lt;=T$2,IF(doba!$M24&gt;T$2,T$3,0),0)</f>
        <v>39</v>
      </c>
      <c r="U8">
        <f>IF(doba!$L24&lt;=U$2,IF(doba!$M24&gt;U$2,U$3,0),0)</f>
        <v>33</v>
      </c>
      <c r="V8">
        <f>IF(doba!$L24&lt;=V$2,IF(doba!$M24&gt;V$2,V$3,0),0)</f>
        <v>24</v>
      </c>
      <c r="W8">
        <f>IF(doba!$L24&lt;=W$2,IF(doba!$M24&gt;W$2,W$3,0),0)</f>
        <v>0</v>
      </c>
      <c r="X8">
        <f>IF(doba!$L24&lt;=X$2,IF(doba!$M24&gt;X$2,X$3,0),0)</f>
        <v>0</v>
      </c>
      <c r="Y8">
        <f>IF(doba!$L24&lt;=Y$2,IF(doba!$M24&gt;Y$2,Y$3,0),0)</f>
        <v>0</v>
      </c>
      <c r="Z8">
        <f>IF(doba!$L24&lt;=Z$2,IF(doba!$M24&gt;Z$2,Z$3,0),0)</f>
        <v>0</v>
      </c>
      <c r="AA8">
        <f>IF(doba!$L24&lt;=AA$2,IF(doba!$M24&gt;AA$2,AA$3,0),0)</f>
        <v>0</v>
      </c>
      <c r="AB8">
        <f>IF(doba!$L24&lt;=AB$2,IF(doba!$M24&gt;AB$2,AB$3,0),0)</f>
        <v>0</v>
      </c>
      <c r="AC8" s="1">
        <f t="shared" si="0"/>
        <v>444</v>
      </c>
      <c r="AH8">
        <f>IF(doba!$L24&lt;=AH$2,IF(doba!$M24&gt;AH$2,AH$3,0),0)</f>
        <v>0</v>
      </c>
      <c r="AI8">
        <f>IF(doba!$L24&lt;=AI$2,IF(doba!$M24&gt;AI$2,AI$3,0),0)</f>
        <v>0</v>
      </c>
      <c r="AJ8">
        <f>IF(doba!$L24&lt;=AJ$2,IF(doba!$M24&gt;AJ$2,AJ$3,0),0)</f>
        <v>0</v>
      </c>
      <c r="AK8">
        <f>IF(doba!$L24&lt;=AK$2,IF(doba!$M24&gt;AK$2,AK$3,0),0)</f>
        <v>0</v>
      </c>
      <c r="AL8">
        <f>IF(doba!$L24&lt;=AL$2,IF(doba!$M24&gt;AL$2,AL$3,0),0)</f>
        <v>0</v>
      </c>
      <c r="AM8">
        <f>IF(doba!$L24&lt;=AM$2,IF(doba!$M24&gt;AM$2,AM$3,0),0)</f>
        <v>0</v>
      </c>
      <c r="AN8">
        <f>IF(doba!$L24&lt;=AN$2,IF(doba!$M24&gt;AN$2,AN$3,0),0)</f>
        <v>0</v>
      </c>
      <c r="AO8">
        <f>IF(doba!$L24&lt;=AO$2,IF(doba!$M24&gt;AO$2,AO$3,0),0)</f>
        <v>30</v>
      </c>
      <c r="AP8">
        <f>IF(doba!$L24&lt;=AP$2,IF(doba!$M24&gt;AP$2,AP$3,0),0)</f>
        <v>21</v>
      </c>
      <c r="AQ8">
        <f>IF(doba!$L24&lt;=AQ$2,IF(doba!$M24&gt;AQ$2,AQ$3,0),0)</f>
        <v>13</v>
      </c>
      <c r="AR8">
        <f>IF(doba!$L24&lt;=AR$2,IF(doba!$M24&gt;AR$2,AR$3,0),0)</f>
        <v>6</v>
      </c>
      <c r="AS8">
        <f>IF(doba!$L24&lt;=AS$2,IF(doba!$M24&gt;AS$2,AS$3,0),0)</f>
        <v>0</v>
      </c>
      <c r="AT8">
        <f>IF(doba!$L24&lt;=AT$2,IF(doba!$M24&gt;AT$2,AT$3,0),0)</f>
        <v>0</v>
      </c>
      <c r="AU8">
        <f>IF(doba!$L24&lt;=AU$2,IF(doba!$M24&gt;AU$2,AU$3,0),0)</f>
        <v>0</v>
      </c>
      <c r="AV8">
        <f>IF(doba!$L24&lt;=AV$2,IF(doba!$M24&gt;AV$2,AV$3,0),0)</f>
        <v>6</v>
      </c>
      <c r="AW8">
        <f>IF(doba!$L24&lt;=AW$2,IF(doba!$M24&gt;AW$2,AW$3,0),0)</f>
        <v>14</v>
      </c>
      <c r="AX8">
        <f>IF(doba!$L24&lt;=AX$2,IF(doba!$M24&gt;AX$2,AX$3,0),0)</f>
        <v>20</v>
      </c>
      <c r="AY8">
        <f>IF(doba!$L24&lt;=AY$2,IF(doba!$M24&gt;AY$2,AY$3,0),0)</f>
        <v>29</v>
      </c>
      <c r="AZ8">
        <f>IF(doba!$L24&lt;=AZ$2,IF(doba!$M24&gt;AZ$2,AZ$3,0),0)</f>
        <v>0</v>
      </c>
      <c r="BA8">
        <f>IF(doba!$L24&lt;=BA$2,IF(doba!$M24&gt;BA$2,BA$3,0),0)</f>
        <v>0</v>
      </c>
      <c r="BB8">
        <f>IF(doba!$L24&lt;=BB$2,IF(doba!$M24&gt;BB$2,BB$3,0),0)</f>
        <v>0</v>
      </c>
      <c r="BC8">
        <f>IF(doba!$L24&lt;=BC$2,IF(doba!$M24&gt;BC$2,BC$3,0),0)</f>
        <v>0</v>
      </c>
      <c r="BD8">
        <f>IF(doba!$L24&lt;=BD$2,IF(doba!$M24&gt;BD$2,BD$3,0),0)</f>
        <v>0</v>
      </c>
      <c r="BE8">
        <f>IF(doba!$L24&lt;=BE$2,IF(doba!$M24&gt;BE$2,BE$3,0),0)</f>
        <v>0</v>
      </c>
      <c r="BF8" s="1">
        <f t="shared" si="1"/>
        <v>139</v>
      </c>
    </row>
    <row r="9" spans="1:59" x14ac:dyDescent="0.2">
      <c r="A9">
        <v>6</v>
      </c>
      <c r="B9">
        <f>doba!$L25</f>
        <v>7</v>
      </c>
      <c r="C9">
        <f>doba!$M25</f>
        <v>18</v>
      </c>
      <c r="E9">
        <f>IF(doba!$L25&lt;=E$2,IF(doba!$M25&gt;E$2,E$3,0),0)</f>
        <v>0</v>
      </c>
      <c r="F9">
        <f>IF(doba!$L25&lt;=F$2,IF(doba!$M25&gt;F$2,F$3,0),0)</f>
        <v>0</v>
      </c>
      <c r="G9">
        <f>IF(doba!$L25&lt;=G$2,IF(doba!$M25&gt;G$2,G$3,0),0)</f>
        <v>0</v>
      </c>
      <c r="H9">
        <f>IF(doba!$L25&lt;=H$2,IF(doba!$M25&gt;H$2,H$3,0),0)</f>
        <v>0</v>
      </c>
      <c r="I9">
        <f>IF(doba!$L25&lt;=I$2,IF(doba!$M25&gt;I$2,I$3,0),0)</f>
        <v>0</v>
      </c>
      <c r="J9">
        <f>IF(doba!$L25&lt;=J$2,IF(doba!$M25&gt;J$2,J$3,0),0)</f>
        <v>0</v>
      </c>
      <c r="K9">
        <f>IF(doba!$L25&lt;=K$2,IF(doba!$M25&gt;K$2,K$3,0),0)</f>
        <v>0</v>
      </c>
      <c r="L9">
        <f>IF(doba!$L25&lt;=L$2,IF(doba!$M25&gt;L$2,L$3,0),0)</f>
        <v>23</v>
      </c>
      <c r="M9">
        <f>IF(doba!$L25&lt;=M$2,IF(doba!$M25&gt;M$2,M$3,0),0)</f>
        <v>32</v>
      </c>
      <c r="N9">
        <f>IF(doba!$L25&lt;=N$2,IF(doba!$M25&gt;N$2,N$3,0),0)</f>
        <v>40</v>
      </c>
      <c r="O9">
        <f>IF(doba!$L25&lt;=O$2,IF(doba!$M25&gt;O$2,O$3,0),0)</f>
        <v>47</v>
      </c>
      <c r="P9">
        <f>IF(doba!$L25&lt;=P$2,IF(doba!$M25&gt;P$2,P$3,0),0)</f>
        <v>53</v>
      </c>
      <c r="Q9">
        <f>IF(doba!$L25&lt;=Q$2,IF(doba!$M25&gt;Q$2,Q$3,0),0)</f>
        <v>53</v>
      </c>
      <c r="R9">
        <f>IF(doba!$L25&lt;=R$2,IF(doba!$M25&gt;R$2,R$3,0),0)</f>
        <v>53</v>
      </c>
      <c r="S9">
        <f>IF(doba!$L25&lt;=S$2,IF(doba!$M25&gt;S$2,S$3,0),0)</f>
        <v>47</v>
      </c>
      <c r="T9">
        <f>IF(doba!$L25&lt;=T$2,IF(doba!$M25&gt;T$2,T$3,0),0)</f>
        <v>39</v>
      </c>
      <c r="U9">
        <f>IF(doba!$L25&lt;=U$2,IF(doba!$M25&gt;U$2,U$3,0),0)</f>
        <v>33</v>
      </c>
      <c r="V9">
        <f>IF(doba!$L25&lt;=V$2,IF(doba!$M25&gt;V$2,V$3,0),0)</f>
        <v>24</v>
      </c>
      <c r="W9">
        <f>IF(doba!$L25&lt;=W$2,IF(doba!$M25&gt;W$2,W$3,0),0)</f>
        <v>0</v>
      </c>
      <c r="X9">
        <f>IF(doba!$L25&lt;=X$2,IF(doba!$M25&gt;X$2,X$3,0),0)</f>
        <v>0</v>
      </c>
      <c r="Y9">
        <f>IF(doba!$L25&lt;=Y$2,IF(doba!$M25&gt;Y$2,Y$3,0),0)</f>
        <v>0</v>
      </c>
      <c r="Z9">
        <f>IF(doba!$L25&lt;=Z$2,IF(doba!$M25&gt;Z$2,Z$3,0),0)</f>
        <v>0</v>
      </c>
      <c r="AA9">
        <f>IF(doba!$L25&lt;=AA$2,IF(doba!$M25&gt;AA$2,AA$3,0),0)</f>
        <v>0</v>
      </c>
      <c r="AB9">
        <f>IF(doba!$L25&lt;=AB$2,IF(doba!$M25&gt;AB$2,AB$3,0),0)</f>
        <v>0</v>
      </c>
      <c r="AC9" s="1">
        <f t="shared" si="0"/>
        <v>444</v>
      </c>
      <c r="AH9">
        <f>IF(doba!$L25&lt;=AH$2,IF(doba!$M25&gt;AH$2,AH$3,0),0)</f>
        <v>0</v>
      </c>
      <c r="AI9">
        <f>IF(doba!$L25&lt;=AI$2,IF(doba!$M25&gt;AI$2,AI$3,0),0)</f>
        <v>0</v>
      </c>
      <c r="AJ9">
        <f>IF(doba!$L25&lt;=AJ$2,IF(doba!$M25&gt;AJ$2,AJ$3,0),0)</f>
        <v>0</v>
      </c>
      <c r="AK9">
        <f>IF(doba!$L25&lt;=AK$2,IF(doba!$M25&gt;AK$2,AK$3,0),0)</f>
        <v>0</v>
      </c>
      <c r="AL9">
        <f>IF(doba!$L25&lt;=AL$2,IF(doba!$M25&gt;AL$2,AL$3,0),0)</f>
        <v>0</v>
      </c>
      <c r="AM9">
        <f>IF(doba!$L25&lt;=AM$2,IF(doba!$M25&gt;AM$2,AM$3,0),0)</f>
        <v>0</v>
      </c>
      <c r="AN9">
        <f>IF(doba!$L25&lt;=AN$2,IF(doba!$M25&gt;AN$2,AN$3,0),0)</f>
        <v>0</v>
      </c>
      <c r="AO9">
        <f>IF(doba!$L25&lt;=AO$2,IF(doba!$M25&gt;AO$2,AO$3,0),0)</f>
        <v>30</v>
      </c>
      <c r="AP9">
        <f>IF(doba!$L25&lt;=AP$2,IF(doba!$M25&gt;AP$2,AP$3,0),0)</f>
        <v>21</v>
      </c>
      <c r="AQ9">
        <f>IF(doba!$L25&lt;=AQ$2,IF(doba!$M25&gt;AQ$2,AQ$3,0),0)</f>
        <v>13</v>
      </c>
      <c r="AR9">
        <f>IF(doba!$L25&lt;=AR$2,IF(doba!$M25&gt;AR$2,AR$3,0),0)</f>
        <v>6</v>
      </c>
      <c r="AS9">
        <f>IF(doba!$L25&lt;=AS$2,IF(doba!$M25&gt;AS$2,AS$3,0),0)</f>
        <v>0</v>
      </c>
      <c r="AT9">
        <f>IF(doba!$L25&lt;=AT$2,IF(doba!$M25&gt;AT$2,AT$3,0),0)</f>
        <v>0</v>
      </c>
      <c r="AU9">
        <f>IF(doba!$L25&lt;=AU$2,IF(doba!$M25&gt;AU$2,AU$3,0),0)</f>
        <v>0</v>
      </c>
      <c r="AV9">
        <f>IF(doba!$L25&lt;=AV$2,IF(doba!$M25&gt;AV$2,AV$3,0),0)</f>
        <v>6</v>
      </c>
      <c r="AW9">
        <f>IF(doba!$L25&lt;=AW$2,IF(doba!$M25&gt;AW$2,AW$3,0),0)</f>
        <v>14</v>
      </c>
      <c r="AX9">
        <f>IF(doba!$L25&lt;=AX$2,IF(doba!$M25&gt;AX$2,AX$3,0),0)</f>
        <v>20</v>
      </c>
      <c r="AY9">
        <f>IF(doba!$L25&lt;=AY$2,IF(doba!$M25&gt;AY$2,AY$3,0),0)</f>
        <v>29</v>
      </c>
      <c r="AZ9">
        <f>IF(doba!$L25&lt;=AZ$2,IF(doba!$M25&gt;AZ$2,AZ$3,0),0)</f>
        <v>0</v>
      </c>
      <c r="BA9">
        <f>IF(doba!$L25&lt;=BA$2,IF(doba!$M25&gt;BA$2,BA$3,0),0)</f>
        <v>0</v>
      </c>
      <c r="BB9">
        <f>IF(doba!$L25&lt;=BB$2,IF(doba!$M25&gt;BB$2,BB$3,0),0)</f>
        <v>0</v>
      </c>
      <c r="BC9">
        <f>IF(doba!$L25&lt;=BC$2,IF(doba!$M25&gt;BC$2,BC$3,0),0)</f>
        <v>0</v>
      </c>
      <c r="BD9">
        <f>IF(doba!$L25&lt;=BD$2,IF(doba!$M25&gt;BD$2,BD$3,0),0)</f>
        <v>0</v>
      </c>
      <c r="BE9">
        <f>IF(doba!$L25&lt;=BE$2,IF(doba!$M25&gt;BE$2,BE$3,0),0)</f>
        <v>0</v>
      </c>
      <c r="BF9" s="1">
        <f t="shared" si="1"/>
        <v>139</v>
      </c>
    </row>
    <row r="10" spans="1:59" x14ac:dyDescent="0.2">
      <c r="A10">
        <v>7</v>
      </c>
      <c r="B10">
        <f>doba!$L26</f>
        <v>0</v>
      </c>
      <c r="C10">
        <f>doba!$M26</f>
        <v>0</v>
      </c>
      <c r="E10">
        <f>IF(doba!$L26&lt;=E$2,IF(doba!$M26&gt;E$2,E$3,0),0)</f>
        <v>0</v>
      </c>
      <c r="F10">
        <f>IF(doba!$L26&lt;=F$2,IF(doba!$M26&gt;F$2,F$3,0),0)</f>
        <v>0</v>
      </c>
      <c r="G10">
        <f>IF(doba!$L26&lt;=G$2,IF(doba!$M26&gt;G$2,G$3,0),0)</f>
        <v>0</v>
      </c>
      <c r="H10">
        <f>IF(doba!$L26&lt;=H$2,IF(doba!$M26&gt;H$2,H$3,0),0)</f>
        <v>0</v>
      </c>
      <c r="I10">
        <f>IF(doba!$L26&lt;=I$2,IF(doba!$M26&gt;I$2,I$3,0),0)</f>
        <v>0</v>
      </c>
      <c r="J10">
        <f>IF(doba!$L26&lt;=J$2,IF(doba!$M26&gt;J$2,J$3,0),0)</f>
        <v>0</v>
      </c>
      <c r="K10">
        <f>IF(doba!$L26&lt;=K$2,IF(doba!$M26&gt;K$2,K$3,0),0)</f>
        <v>0</v>
      </c>
      <c r="L10">
        <f>IF(doba!$L26&lt;=L$2,IF(doba!$M26&gt;L$2,L$3,0),0)</f>
        <v>0</v>
      </c>
      <c r="M10">
        <f>IF(doba!$L26&lt;=M$2,IF(doba!$M26&gt;M$2,M$3,0),0)</f>
        <v>0</v>
      </c>
      <c r="N10">
        <f>IF(doba!$L26&lt;=N$2,IF(doba!$M26&gt;N$2,N$3,0),0)</f>
        <v>0</v>
      </c>
      <c r="O10">
        <f>IF(doba!$L26&lt;=O$2,IF(doba!$M26&gt;O$2,O$3,0),0)</f>
        <v>0</v>
      </c>
      <c r="P10">
        <f>IF(doba!$L26&lt;=P$2,IF(doba!$M26&gt;P$2,P$3,0),0)</f>
        <v>0</v>
      </c>
      <c r="Q10">
        <f>IF(doba!$L26&lt;=Q$2,IF(doba!$M26&gt;Q$2,Q$3,0),0)</f>
        <v>0</v>
      </c>
      <c r="R10">
        <f>IF(doba!$L26&lt;=R$2,IF(doba!$M26&gt;R$2,R$3,0),0)</f>
        <v>0</v>
      </c>
      <c r="S10">
        <f>IF(doba!$L26&lt;=S$2,IF(doba!$M26&gt;S$2,S$3,0),0)</f>
        <v>0</v>
      </c>
      <c r="T10">
        <f>IF(doba!$L26&lt;=T$2,IF(doba!$M26&gt;T$2,T$3,0),0)</f>
        <v>0</v>
      </c>
      <c r="U10">
        <f>IF(doba!$L26&lt;=U$2,IF(doba!$M26&gt;U$2,U$3,0),0)</f>
        <v>0</v>
      </c>
      <c r="V10">
        <f>IF(doba!$L26&lt;=V$2,IF(doba!$M26&gt;V$2,V$3,0),0)</f>
        <v>0</v>
      </c>
      <c r="W10">
        <f>IF(doba!$L26&lt;=W$2,IF(doba!$M26&gt;W$2,W$3,0),0)</f>
        <v>0</v>
      </c>
      <c r="X10">
        <f>IF(doba!$L26&lt;=X$2,IF(doba!$M26&gt;X$2,X$3,0),0)</f>
        <v>0</v>
      </c>
      <c r="Y10">
        <f>IF(doba!$L26&lt;=Y$2,IF(doba!$M26&gt;Y$2,Y$3,0),0)</f>
        <v>0</v>
      </c>
      <c r="Z10">
        <f>IF(doba!$L26&lt;=Z$2,IF(doba!$M26&gt;Z$2,Z$3,0),0)</f>
        <v>0</v>
      </c>
      <c r="AA10">
        <f>IF(doba!$L26&lt;=AA$2,IF(doba!$M26&gt;AA$2,AA$3,0),0)</f>
        <v>0</v>
      </c>
      <c r="AB10">
        <f>IF(doba!$L26&lt;=AB$2,IF(doba!$M26&gt;AB$2,AB$3,0),0)</f>
        <v>0</v>
      </c>
      <c r="AC10" s="1">
        <f t="shared" si="0"/>
        <v>0</v>
      </c>
      <c r="AH10">
        <f>IF(doba!$L26&lt;=AH$2,IF(doba!$M26&gt;AH$2,AH$3,0),0)</f>
        <v>0</v>
      </c>
      <c r="AI10">
        <f>IF(doba!$L26&lt;=AI$2,IF(doba!$M26&gt;AI$2,AI$3,0),0)</f>
        <v>0</v>
      </c>
      <c r="AJ10">
        <f>IF(doba!$L26&lt;=AJ$2,IF(doba!$M26&gt;AJ$2,AJ$3,0),0)</f>
        <v>0</v>
      </c>
      <c r="AK10">
        <f>IF(doba!$L26&lt;=AK$2,IF(doba!$M26&gt;AK$2,AK$3,0),0)</f>
        <v>0</v>
      </c>
      <c r="AL10">
        <f>IF(doba!$L26&lt;=AL$2,IF(doba!$M26&gt;AL$2,AL$3,0),0)</f>
        <v>0</v>
      </c>
      <c r="AM10">
        <f>IF(doba!$L26&lt;=AM$2,IF(doba!$M26&gt;AM$2,AM$3,0),0)</f>
        <v>0</v>
      </c>
      <c r="AN10">
        <f>IF(doba!$L26&lt;=AN$2,IF(doba!$M26&gt;AN$2,AN$3,0),0)</f>
        <v>0</v>
      </c>
      <c r="AO10">
        <f>IF(doba!$L26&lt;=AO$2,IF(doba!$M26&gt;AO$2,AO$3,0),0)</f>
        <v>0</v>
      </c>
      <c r="AP10">
        <f>IF(doba!$L26&lt;=AP$2,IF(doba!$M26&gt;AP$2,AP$3,0),0)</f>
        <v>0</v>
      </c>
      <c r="AQ10">
        <f>IF(doba!$L26&lt;=AQ$2,IF(doba!$M26&gt;AQ$2,AQ$3,0),0)</f>
        <v>0</v>
      </c>
      <c r="AR10">
        <f>IF(doba!$L26&lt;=AR$2,IF(doba!$M26&gt;AR$2,AR$3,0),0)</f>
        <v>0</v>
      </c>
      <c r="AS10">
        <f>IF(doba!$L26&lt;=AS$2,IF(doba!$M26&gt;AS$2,AS$3,0),0)</f>
        <v>0</v>
      </c>
      <c r="AT10">
        <f>IF(doba!$L26&lt;=AT$2,IF(doba!$M26&gt;AT$2,AT$3,0),0)</f>
        <v>0</v>
      </c>
      <c r="AU10">
        <f>IF(doba!$L26&lt;=AU$2,IF(doba!$M26&gt;AU$2,AU$3,0),0)</f>
        <v>0</v>
      </c>
      <c r="AV10">
        <f>IF(doba!$L26&lt;=AV$2,IF(doba!$M26&gt;AV$2,AV$3,0),0)</f>
        <v>0</v>
      </c>
      <c r="AW10">
        <f>IF(doba!$L26&lt;=AW$2,IF(doba!$M26&gt;AW$2,AW$3,0),0)</f>
        <v>0</v>
      </c>
      <c r="AX10">
        <f>IF(doba!$L26&lt;=AX$2,IF(doba!$M26&gt;AX$2,AX$3,0),0)</f>
        <v>0</v>
      </c>
      <c r="AY10">
        <f>IF(doba!$L26&lt;=AY$2,IF(doba!$M26&gt;AY$2,AY$3,0),0)</f>
        <v>0</v>
      </c>
      <c r="AZ10">
        <f>IF(doba!$L26&lt;=AZ$2,IF(doba!$M26&gt;AZ$2,AZ$3,0),0)</f>
        <v>0</v>
      </c>
      <c r="BA10">
        <f>IF(doba!$L26&lt;=BA$2,IF(doba!$M26&gt;BA$2,BA$3,0),0)</f>
        <v>0</v>
      </c>
      <c r="BB10">
        <f>IF(doba!$L26&lt;=BB$2,IF(doba!$M26&gt;BB$2,BB$3,0),0)</f>
        <v>0</v>
      </c>
      <c r="BC10">
        <f>IF(doba!$L26&lt;=BC$2,IF(doba!$M26&gt;BC$2,BC$3,0),0)</f>
        <v>0</v>
      </c>
      <c r="BD10">
        <f>IF(doba!$L26&lt;=BD$2,IF(doba!$M26&gt;BD$2,BD$3,0),0)</f>
        <v>0</v>
      </c>
      <c r="BE10">
        <f>IF(doba!$L26&lt;=BE$2,IF(doba!$M26&gt;BE$2,BE$3,0),0)</f>
        <v>0</v>
      </c>
      <c r="BF10" s="1">
        <f t="shared" si="1"/>
        <v>0</v>
      </c>
    </row>
    <row r="11" spans="1:59" x14ac:dyDescent="0.2">
      <c r="A11">
        <v>8</v>
      </c>
      <c r="B11">
        <f>doba!$L27</f>
        <v>0</v>
      </c>
      <c r="C11">
        <f>doba!$M27</f>
        <v>0</v>
      </c>
      <c r="E11">
        <f>IF(doba!$L27&lt;=E$2,IF(doba!$M27&gt;E$2,E$3,0),0)</f>
        <v>0</v>
      </c>
      <c r="F11">
        <f>IF(doba!$L27&lt;=F$2,IF(doba!$M27&gt;F$2,F$3,0),0)</f>
        <v>0</v>
      </c>
      <c r="G11">
        <f>IF(doba!$L27&lt;=G$2,IF(doba!$M27&gt;G$2,G$3,0),0)</f>
        <v>0</v>
      </c>
      <c r="H11">
        <f>IF(doba!$L27&lt;=H$2,IF(doba!$M27&gt;H$2,H$3,0),0)</f>
        <v>0</v>
      </c>
      <c r="I11">
        <f>IF(doba!$L27&lt;=I$2,IF(doba!$M27&gt;I$2,I$3,0),0)</f>
        <v>0</v>
      </c>
      <c r="J11">
        <f>IF(doba!$L27&lt;=J$2,IF(doba!$M27&gt;J$2,J$3,0),0)</f>
        <v>0</v>
      </c>
      <c r="K11">
        <f>IF(doba!$L27&lt;=K$2,IF(doba!$M27&gt;K$2,K$3,0),0)</f>
        <v>0</v>
      </c>
      <c r="L11">
        <f>IF(doba!$L27&lt;=L$2,IF(doba!$M27&gt;L$2,L$3,0),0)</f>
        <v>0</v>
      </c>
      <c r="M11">
        <f>IF(doba!$L27&lt;=M$2,IF(doba!$M27&gt;M$2,M$3,0),0)</f>
        <v>0</v>
      </c>
      <c r="N11">
        <f>IF(doba!$L27&lt;=N$2,IF(doba!$M27&gt;N$2,N$3,0),0)</f>
        <v>0</v>
      </c>
      <c r="O11">
        <f>IF(doba!$L27&lt;=O$2,IF(doba!$M27&gt;O$2,O$3,0),0)</f>
        <v>0</v>
      </c>
      <c r="P11">
        <f>IF(doba!$L27&lt;=P$2,IF(doba!$M27&gt;P$2,P$3,0),0)</f>
        <v>0</v>
      </c>
      <c r="Q11">
        <f>IF(doba!$L27&lt;=Q$2,IF(doba!$M27&gt;Q$2,Q$3,0),0)</f>
        <v>0</v>
      </c>
      <c r="R11">
        <f>IF(doba!$L27&lt;=R$2,IF(doba!$M27&gt;R$2,R$3,0),0)</f>
        <v>0</v>
      </c>
      <c r="S11">
        <f>IF(doba!$L27&lt;=S$2,IF(doba!$M27&gt;S$2,S$3,0),0)</f>
        <v>0</v>
      </c>
      <c r="T11">
        <f>IF(doba!$L27&lt;=T$2,IF(doba!$M27&gt;T$2,T$3,0),0)</f>
        <v>0</v>
      </c>
      <c r="U11">
        <f>IF(doba!$L27&lt;=U$2,IF(doba!$M27&gt;U$2,U$3,0),0)</f>
        <v>0</v>
      </c>
      <c r="V11">
        <f>IF(doba!$L27&lt;=V$2,IF(doba!$M27&gt;V$2,V$3,0),0)</f>
        <v>0</v>
      </c>
      <c r="W11">
        <f>IF(doba!$L27&lt;=W$2,IF(doba!$M27&gt;W$2,W$3,0),0)</f>
        <v>0</v>
      </c>
      <c r="X11">
        <f>IF(doba!$L27&lt;=X$2,IF(doba!$M27&gt;X$2,X$3,0),0)</f>
        <v>0</v>
      </c>
      <c r="Y11">
        <f>IF(doba!$L27&lt;=Y$2,IF(doba!$M27&gt;Y$2,Y$3,0),0)</f>
        <v>0</v>
      </c>
      <c r="Z11">
        <f>IF(doba!$L27&lt;=Z$2,IF(doba!$M27&gt;Z$2,Z$3,0),0)</f>
        <v>0</v>
      </c>
      <c r="AA11">
        <f>IF(doba!$L27&lt;=AA$2,IF(doba!$M27&gt;AA$2,AA$3,0),0)</f>
        <v>0</v>
      </c>
      <c r="AB11">
        <f>IF(doba!$L27&lt;=AB$2,IF(doba!$M27&gt;AB$2,AB$3,0),0)</f>
        <v>0</v>
      </c>
      <c r="AC11" s="1">
        <f t="shared" si="0"/>
        <v>0</v>
      </c>
      <c r="AH11">
        <f>IF(doba!$L27&lt;=AH$2,IF(doba!$M27&gt;AH$2,AH$3,0),0)</f>
        <v>0</v>
      </c>
      <c r="AI11">
        <f>IF(doba!$L27&lt;=AI$2,IF(doba!$M27&gt;AI$2,AI$3,0),0)</f>
        <v>0</v>
      </c>
      <c r="AJ11">
        <f>IF(doba!$L27&lt;=AJ$2,IF(doba!$M27&gt;AJ$2,AJ$3,0),0)</f>
        <v>0</v>
      </c>
      <c r="AK11">
        <f>IF(doba!$L27&lt;=AK$2,IF(doba!$M27&gt;AK$2,AK$3,0),0)</f>
        <v>0</v>
      </c>
      <c r="AL11">
        <f>IF(doba!$L27&lt;=AL$2,IF(doba!$M27&gt;AL$2,AL$3,0),0)</f>
        <v>0</v>
      </c>
      <c r="AM11">
        <f>IF(doba!$L27&lt;=AM$2,IF(doba!$M27&gt;AM$2,AM$3,0),0)</f>
        <v>0</v>
      </c>
      <c r="AN11">
        <f>IF(doba!$L27&lt;=AN$2,IF(doba!$M27&gt;AN$2,AN$3,0),0)</f>
        <v>0</v>
      </c>
      <c r="AO11">
        <f>IF(doba!$L27&lt;=AO$2,IF(doba!$M27&gt;AO$2,AO$3,0),0)</f>
        <v>0</v>
      </c>
      <c r="AP11">
        <f>IF(doba!$L27&lt;=AP$2,IF(doba!$M27&gt;AP$2,AP$3,0),0)</f>
        <v>0</v>
      </c>
      <c r="AQ11">
        <f>IF(doba!$L27&lt;=AQ$2,IF(doba!$M27&gt;AQ$2,AQ$3,0),0)</f>
        <v>0</v>
      </c>
      <c r="AR11">
        <f>IF(doba!$L27&lt;=AR$2,IF(doba!$M27&gt;AR$2,AR$3,0),0)</f>
        <v>0</v>
      </c>
      <c r="AS11">
        <f>IF(doba!$L27&lt;=AS$2,IF(doba!$M27&gt;AS$2,AS$3,0),0)</f>
        <v>0</v>
      </c>
      <c r="AT11">
        <f>IF(doba!$L27&lt;=AT$2,IF(doba!$M27&gt;AT$2,AT$3,0),0)</f>
        <v>0</v>
      </c>
      <c r="AU11">
        <f>IF(doba!$L27&lt;=AU$2,IF(doba!$M27&gt;AU$2,AU$3,0),0)</f>
        <v>0</v>
      </c>
      <c r="AV11">
        <f>IF(doba!$L27&lt;=AV$2,IF(doba!$M27&gt;AV$2,AV$3,0),0)</f>
        <v>0</v>
      </c>
      <c r="AW11">
        <f>IF(doba!$L27&lt;=AW$2,IF(doba!$M27&gt;AW$2,AW$3,0),0)</f>
        <v>0</v>
      </c>
      <c r="AX11">
        <f>IF(doba!$L27&lt;=AX$2,IF(doba!$M27&gt;AX$2,AX$3,0),0)</f>
        <v>0</v>
      </c>
      <c r="AY11">
        <f>IF(doba!$L27&lt;=AY$2,IF(doba!$M27&gt;AY$2,AY$3,0),0)</f>
        <v>0</v>
      </c>
      <c r="AZ11">
        <f>IF(doba!$L27&lt;=AZ$2,IF(doba!$M27&gt;AZ$2,AZ$3,0),0)</f>
        <v>0</v>
      </c>
      <c r="BA11">
        <f>IF(doba!$L27&lt;=BA$2,IF(doba!$M27&gt;BA$2,BA$3,0),0)</f>
        <v>0</v>
      </c>
      <c r="BB11">
        <f>IF(doba!$L27&lt;=BB$2,IF(doba!$M27&gt;BB$2,BB$3,0),0)</f>
        <v>0</v>
      </c>
      <c r="BC11">
        <f>IF(doba!$L27&lt;=BC$2,IF(doba!$M27&gt;BC$2,BC$3,0),0)</f>
        <v>0</v>
      </c>
      <c r="BD11">
        <f>IF(doba!$L27&lt;=BD$2,IF(doba!$M27&gt;BD$2,BD$3,0),0)</f>
        <v>0</v>
      </c>
      <c r="BE11">
        <f>IF(doba!$L27&lt;=BE$2,IF(doba!$M27&gt;BE$2,BE$3,0),0)</f>
        <v>0</v>
      </c>
      <c r="BF11" s="1">
        <f t="shared" si="1"/>
        <v>0</v>
      </c>
    </row>
    <row r="12" spans="1:59" x14ac:dyDescent="0.2">
      <c r="A12">
        <v>9</v>
      </c>
      <c r="B12">
        <f>doba!$L28</f>
        <v>0</v>
      </c>
      <c r="C12">
        <f>doba!$M28</f>
        <v>0</v>
      </c>
      <c r="E12">
        <f>IF(doba!$L28&lt;=E$2,IF(doba!$M28&gt;E$2,E$3,0),0)</f>
        <v>0</v>
      </c>
      <c r="F12">
        <f>IF(doba!$L28&lt;=F$2,IF(doba!$M28&gt;F$2,F$3,0),0)</f>
        <v>0</v>
      </c>
      <c r="G12">
        <f>IF(doba!$L28&lt;=G$2,IF(doba!$M28&gt;G$2,G$3,0),0)</f>
        <v>0</v>
      </c>
      <c r="H12">
        <f>IF(doba!$L28&lt;=H$2,IF(doba!$M28&gt;H$2,H$3,0),0)</f>
        <v>0</v>
      </c>
      <c r="I12">
        <f>IF(doba!$L28&lt;=I$2,IF(doba!$M28&gt;I$2,I$3,0),0)</f>
        <v>0</v>
      </c>
      <c r="J12">
        <f>IF(doba!$L28&lt;=J$2,IF(doba!$M28&gt;J$2,J$3,0),0)</f>
        <v>0</v>
      </c>
      <c r="K12">
        <f>IF(doba!$L28&lt;=K$2,IF(doba!$M28&gt;K$2,K$3,0),0)</f>
        <v>0</v>
      </c>
      <c r="L12">
        <f>IF(doba!$L28&lt;=L$2,IF(doba!$M28&gt;L$2,L$3,0),0)</f>
        <v>0</v>
      </c>
      <c r="M12">
        <f>IF(doba!$L28&lt;=M$2,IF(doba!$M28&gt;M$2,M$3,0),0)</f>
        <v>0</v>
      </c>
      <c r="N12">
        <f>IF(doba!$L28&lt;=N$2,IF(doba!$M28&gt;N$2,N$3,0),0)</f>
        <v>0</v>
      </c>
      <c r="O12">
        <f>IF(doba!$L28&lt;=O$2,IF(doba!$M28&gt;O$2,O$3,0),0)</f>
        <v>0</v>
      </c>
      <c r="P12">
        <f>IF(doba!$L28&lt;=P$2,IF(doba!$M28&gt;P$2,P$3,0),0)</f>
        <v>0</v>
      </c>
      <c r="Q12">
        <f>IF(doba!$L28&lt;=Q$2,IF(doba!$M28&gt;Q$2,Q$3,0),0)</f>
        <v>0</v>
      </c>
      <c r="R12">
        <f>IF(doba!$L28&lt;=R$2,IF(doba!$M28&gt;R$2,R$3,0),0)</f>
        <v>0</v>
      </c>
      <c r="S12">
        <f>IF(doba!$L28&lt;=S$2,IF(doba!$M28&gt;S$2,S$3,0),0)</f>
        <v>0</v>
      </c>
      <c r="T12">
        <f>IF(doba!$L28&lt;=T$2,IF(doba!$M28&gt;T$2,T$3,0),0)</f>
        <v>0</v>
      </c>
      <c r="U12">
        <f>IF(doba!$L28&lt;=U$2,IF(doba!$M28&gt;U$2,U$3,0),0)</f>
        <v>0</v>
      </c>
      <c r="V12">
        <f>IF(doba!$L28&lt;=V$2,IF(doba!$M28&gt;V$2,V$3,0),0)</f>
        <v>0</v>
      </c>
      <c r="W12">
        <f>IF(doba!$L28&lt;=W$2,IF(doba!$M28&gt;W$2,W$3,0),0)</f>
        <v>0</v>
      </c>
      <c r="X12">
        <f>IF(doba!$L28&lt;=X$2,IF(doba!$M28&gt;X$2,X$3,0),0)</f>
        <v>0</v>
      </c>
      <c r="Y12">
        <f>IF(doba!$L28&lt;=Y$2,IF(doba!$M28&gt;Y$2,Y$3,0),0)</f>
        <v>0</v>
      </c>
      <c r="Z12">
        <f>IF(doba!$L28&lt;=Z$2,IF(doba!$M28&gt;Z$2,Z$3,0),0)</f>
        <v>0</v>
      </c>
      <c r="AA12">
        <f>IF(doba!$L28&lt;=AA$2,IF(doba!$M28&gt;AA$2,AA$3,0),0)</f>
        <v>0</v>
      </c>
      <c r="AB12">
        <f>IF(doba!$L28&lt;=AB$2,IF(doba!$M28&gt;AB$2,AB$3,0),0)</f>
        <v>0</v>
      </c>
      <c r="AC12" s="1">
        <f t="shared" si="0"/>
        <v>0</v>
      </c>
      <c r="AH12">
        <f>IF(doba!$L28&lt;=AH$2,IF(doba!$M28&gt;AH$2,AH$3,0),0)</f>
        <v>0</v>
      </c>
      <c r="AI12">
        <f>IF(doba!$L28&lt;=AI$2,IF(doba!$M28&gt;AI$2,AI$3,0),0)</f>
        <v>0</v>
      </c>
      <c r="AJ12">
        <f>IF(doba!$L28&lt;=AJ$2,IF(doba!$M28&gt;AJ$2,AJ$3,0),0)</f>
        <v>0</v>
      </c>
      <c r="AK12">
        <f>IF(doba!$L28&lt;=AK$2,IF(doba!$M28&gt;AK$2,AK$3,0),0)</f>
        <v>0</v>
      </c>
      <c r="AL12">
        <f>IF(doba!$L28&lt;=AL$2,IF(doba!$M28&gt;AL$2,AL$3,0),0)</f>
        <v>0</v>
      </c>
      <c r="AM12">
        <f>IF(doba!$L28&lt;=AM$2,IF(doba!$M28&gt;AM$2,AM$3,0),0)</f>
        <v>0</v>
      </c>
      <c r="AN12">
        <f>IF(doba!$L28&lt;=AN$2,IF(doba!$M28&gt;AN$2,AN$3,0),0)</f>
        <v>0</v>
      </c>
      <c r="AO12">
        <f>IF(doba!$L28&lt;=AO$2,IF(doba!$M28&gt;AO$2,AO$3,0),0)</f>
        <v>0</v>
      </c>
      <c r="AP12">
        <f>IF(doba!$L28&lt;=AP$2,IF(doba!$M28&gt;AP$2,AP$3,0),0)</f>
        <v>0</v>
      </c>
      <c r="AQ12">
        <f>IF(doba!$L28&lt;=AQ$2,IF(doba!$M28&gt;AQ$2,AQ$3,0),0)</f>
        <v>0</v>
      </c>
      <c r="AR12">
        <f>IF(doba!$L28&lt;=AR$2,IF(doba!$M28&gt;AR$2,AR$3,0),0)</f>
        <v>0</v>
      </c>
      <c r="AS12">
        <f>IF(doba!$L28&lt;=AS$2,IF(doba!$M28&gt;AS$2,AS$3,0),0)</f>
        <v>0</v>
      </c>
      <c r="AT12">
        <f>IF(doba!$L28&lt;=AT$2,IF(doba!$M28&gt;AT$2,AT$3,0),0)</f>
        <v>0</v>
      </c>
      <c r="AU12">
        <f>IF(doba!$L28&lt;=AU$2,IF(doba!$M28&gt;AU$2,AU$3,0),0)</f>
        <v>0</v>
      </c>
      <c r="AV12">
        <f>IF(doba!$L28&lt;=AV$2,IF(doba!$M28&gt;AV$2,AV$3,0),0)</f>
        <v>0</v>
      </c>
      <c r="AW12">
        <f>IF(doba!$L28&lt;=AW$2,IF(doba!$M28&gt;AW$2,AW$3,0),0)</f>
        <v>0</v>
      </c>
      <c r="AX12">
        <f>IF(doba!$L28&lt;=AX$2,IF(doba!$M28&gt;AX$2,AX$3,0),0)</f>
        <v>0</v>
      </c>
      <c r="AY12">
        <f>IF(doba!$L28&lt;=AY$2,IF(doba!$M28&gt;AY$2,AY$3,0),0)</f>
        <v>0</v>
      </c>
      <c r="AZ12">
        <f>IF(doba!$L28&lt;=AZ$2,IF(doba!$M28&gt;AZ$2,AZ$3,0),0)</f>
        <v>0</v>
      </c>
      <c r="BA12">
        <f>IF(doba!$L28&lt;=BA$2,IF(doba!$M28&gt;BA$2,BA$3,0),0)</f>
        <v>0</v>
      </c>
      <c r="BB12">
        <f>IF(doba!$L28&lt;=BB$2,IF(doba!$M28&gt;BB$2,BB$3,0),0)</f>
        <v>0</v>
      </c>
      <c r="BC12">
        <f>IF(doba!$L28&lt;=BC$2,IF(doba!$M28&gt;BC$2,BC$3,0),0)</f>
        <v>0</v>
      </c>
      <c r="BD12">
        <f>IF(doba!$L28&lt;=BD$2,IF(doba!$M28&gt;BD$2,BD$3,0),0)</f>
        <v>0</v>
      </c>
      <c r="BE12">
        <f>IF(doba!$L28&lt;=BE$2,IF(doba!$M28&gt;BE$2,BE$3,0),0)</f>
        <v>0</v>
      </c>
      <c r="BF12" s="1">
        <f t="shared" si="1"/>
        <v>0</v>
      </c>
    </row>
    <row r="13" spans="1:59" x14ac:dyDescent="0.2">
      <c r="A13">
        <v>10</v>
      </c>
      <c r="B13">
        <f>doba!$L29</f>
        <v>0</v>
      </c>
      <c r="C13">
        <f>doba!$M29</f>
        <v>0</v>
      </c>
      <c r="E13">
        <f>IF(doba!$L29&lt;=E$2,IF(doba!$M29&gt;E$2,E$3,0),0)</f>
        <v>0</v>
      </c>
      <c r="F13">
        <f>IF(doba!$L29&lt;=F$2,IF(doba!$M29&gt;F$2,F$3,0),0)</f>
        <v>0</v>
      </c>
      <c r="G13">
        <f>IF(doba!$L29&lt;=G$2,IF(doba!$M29&gt;G$2,G$3,0),0)</f>
        <v>0</v>
      </c>
      <c r="H13">
        <f>IF(doba!$L29&lt;=H$2,IF(doba!$M29&gt;H$2,H$3,0),0)</f>
        <v>0</v>
      </c>
      <c r="I13">
        <f>IF(doba!$L29&lt;=I$2,IF(doba!$M29&gt;I$2,I$3,0),0)</f>
        <v>0</v>
      </c>
      <c r="J13">
        <f>IF(doba!$L29&lt;=J$2,IF(doba!$M29&gt;J$2,J$3,0),0)</f>
        <v>0</v>
      </c>
      <c r="K13">
        <f>IF(doba!$L29&lt;=K$2,IF(doba!$M29&gt;K$2,K$3,0),0)</f>
        <v>0</v>
      </c>
      <c r="L13">
        <f>IF(doba!$L29&lt;=L$2,IF(doba!$M29&gt;L$2,L$3,0),0)</f>
        <v>0</v>
      </c>
      <c r="M13">
        <f>IF(doba!$L29&lt;=M$2,IF(doba!$M29&gt;M$2,M$3,0),0)</f>
        <v>0</v>
      </c>
      <c r="N13">
        <f>IF(doba!$L29&lt;=N$2,IF(doba!$M29&gt;N$2,N$3,0),0)</f>
        <v>0</v>
      </c>
      <c r="O13">
        <f>IF(doba!$L29&lt;=O$2,IF(doba!$M29&gt;O$2,O$3,0),0)</f>
        <v>0</v>
      </c>
      <c r="P13">
        <f>IF(doba!$L29&lt;=P$2,IF(doba!$M29&gt;P$2,P$3,0),0)</f>
        <v>0</v>
      </c>
      <c r="Q13">
        <f>IF(doba!$L29&lt;=Q$2,IF(doba!$M29&gt;Q$2,Q$3,0),0)</f>
        <v>0</v>
      </c>
      <c r="R13">
        <f>IF(doba!$L29&lt;=R$2,IF(doba!$M29&gt;R$2,R$3,0),0)</f>
        <v>0</v>
      </c>
      <c r="S13">
        <f>IF(doba!$L29&lt;=S$2,IF(doba!$M29&gt;S$2,S$3,0),0)</f>
        <v>0</v>
      </c>
      <c r="T13">
        <f>IF(doba!$L29&lt;=T$2,IF(doba!$M29&gt;T$2,T$3,0),0)</f>
        <v>0</v>
      </c>
      <c r="U13">
        <f>IF(doba!$L29&lt;=U$2,IF(doba!$M29&gt;U$2,U$3,0),0)</f>
        <v>0</v>
      </c>
      <c r="V13">
        <f>IF(doba!$L29&lt;=V$2,IF(doba!$M29&gt;V$2,V$3,0),0)</f>
        <v>0</v>
      </c>
      <c r="W13">
        <f>IF(doba!$L29&lt;=W$2,IF(doba!$M29&gt;W$2,W$3,0),0)</f>
        <v>0</v>
      </c>
      <c r="X13">
        <f>IF(doba!$L29&lt;=X$2,IF(doba!$M29&gt;X$2,X$3,0),0)</f>
        <v>0</v>
      </c>
      <c r="Y13">
        <f>IF(doba!$L29&lt;=Y$2,IF(doba!$M29&gt;Y$2,Y$3,0),0)</f>
        <v>0</v>
      </c>
      <c r="Z13">
        <f>IF(doba!$L29&lt;=Z$2,IF(doba!$M29&gt;Z$2,Z$3,0),0)</f>
        <v>0</v>
      </c>
      <c r="AA13">
        <f>IF(doba!$L29&lt;=AA$2,IF(doba!$M29&gt;AA$2,AA$3,0),0)</f>
        <v>0</v>
      </c>
      <c r="AB13">
        <f>IF(doba!$L29&lt;=AB$2,IF(doba!$M29&gt;AB$2,AB$3,0),0)</f>
        <v>0</v>
      </c>
      <c r="AC13" s="1">
        <f t="shared" si="0"/>
        <v>0</v>
      </c>
      <c r="AH13">
        <f>IF(doba!$L29&lt;=AH$2,IF(doba!$M29&gt;AH$2,AH$3,0),0)</f>
        <v>0</v>
      </c>
      <c r="AI13">
        <f>IF(doba!$L29&lt;=AI$2,IF(doba!$M29&gt;AI$2,AI$3,0),0)</f>
        <v>0</v>
      </c>
      <c r="AJ13">
        <f>IF(doba!$L29&lt;=AJ$2,IF(doba!$M29&gt;AJ$2,AJ$3,0),0)</f>
        <v>0</v>
      </c>
      <c r="AK13">
        <f>IF(doba!$L29&lt;=AK$2,IF(doba!$M29&gt;AK$2,AK$3,0),0)</f>
        <v>0</v>
      </c>
      <c r="AL13">
        <f>IF(doba!$L29&lt;=AL$2,IF(doba!$M29&gt;AL$2,AL$3,0),0)</f>
        <v>0</v>
      </c>
      <c r="AM13">
        <f>IF(doba!$L29&lt;=AM$2,IF(doba!$M29&gt;AM$2,AM$3,0),0)</f>
        <v>0</v>
      </c>
      <c r="AN13">
        <f>IF(doba!$L29&lt;=AN$2,IF(doba!$M29&gt;AN$2,AN$3,0),0)</f>
        <v>0</v>
      </c>
      <c r="AO13">
        <f>IF(doba!$L29&lt;=AO$2,IF(doba!$M29&gt;AO$2,AO$3,0),0)</f>
        <v>0</v>
      </c>
      <c r="AP13">
        <f>IF(doba!$L29&lt;=AP$2,IF(doba!$M29&gt;AP$2,AP$3,0),0)</f>
        <v>0</v>
      </c>
      <c r="AQ13">
        <f>IF(doba!$L29&lt;=AQ$2,IF(doba!$M29&gt;AQ$2,AQ$3,0),0)</f>
        <v>0</v>
      </c>
      <c r="AR13">
        <f>IF(doba!$L29&lt;=AR$2,IF(doba!$M29&gt;AR$2,AR$3,0),0)</f>
        <v>0</v>
      </c>
      <c r="AS13">
        <f>IF(doba!$L29&lt;=AS$2,IF(doba!$M29&gt;AS$2,AS$3,0),0)</f>
        <v>0</v>
      </c>
      <c r="AT13">
        <f>IF(doba!$L29&lt;=AT$2,IF(doba!$M29&gt;AT$2,AT$3,0),0)</f>
        <v>0</v>
      </c>
      <c r="AU13">
        <f>IF(doba!$L29&lt;=AU$2,IF(doba!$M29&gt;AU$2,AU$3,0),0)</f>
        <v>0</v>
      </c>
      <c r="AV13">
        <f>IF(doba!$L29&lt;=AV$2,IF(doba!$M29&gt;AV$2,AV$3,0),0)</f>
        <v>0</v>
      </c>
      <c r="AW13">
        <f>IF(doba!$L29&lt;=AW$2,IF(doba!$M29&gt;AW$2,AW$3,0),0)</f>
        <v>0</v>
      </c>
      <c r="AX13">
        <f>IF(doba!$L29&lt;=AX$2,IF(doba!$M29&gt;AX$2,AX$3,0),0)</f>
        <v>0</v>
      </c>
      <c r="AY13">
        <f>IF(doba!$L29&lt;=AY$2,IF(doba!$M29&gt;AY$2,AY$3,0),0)</f>
        <v>0</v>
      </c>
      <c r="AZ13">
        <f>IF(doba!$L29&lt;=AZ$2,IF(doba!$M29&gt;AZ$2,AZ$3,0),0)</f>
        <v>0</v>
      </c>
      <c r="BA13">
        <f>IF(doba!$L29&lt;=BA$2,IF(doba!$M29&gt;BA$2,BA$3,0),0)</f>
        <v>0</v>
      </c>
      <c r="BB13">
        <f>IF(doba!$L29&lt;=BB$2,IF(doba!$M29&gt;BB$2,BB$3,0),0)</f>
        <v>0</v>
      </c>
      <c r="BC13">
        <f>IF(doba!$L29&lt;=BC$2,IF(doba!$M29&gt;BC$2,BC$3,0),0)</f>
        <v>0</v>
      </c>
      <c r="BD13">
        <f>IF(doba!$L29&lt;=BD$2,IF(doba!$M29&gt;BD$2,BD$3,0),0)</f>
        <v>0</v>
      </c>
      <c r="BE13">
        <f>IF(doba!$L29&lt;=BE$2,IF(doba!$M29&gt;BE$2,BE$3,0),0)</f>
        <v>0</v>
      </c>
      <c r="BF13" s="1">
        <f t="shared" si="1"/>
        <v>0</v>
      </c>
    </row>
    <row r="14" spans="1:59" x14ac:dyDescent="0.2">
      <c r="A14">
        <v>11</v>
      </c>
      <c r="B14">
        <f>doba!$L30</f>
        <v>0</v>
      </c>
      <c r="C14">
        <f>doba!$M30</f>
        <v>0</v>
      </c>
      <c r="E14">
        <f>IF(doba!$L30&lt;=E$2,IF(doba!$M30&gt;E$2,E$3,0),0)</f>
        <v>0</v>
      </c>
      <c r="F14">
        <f>IF(doba!$L30&lt;=F$2,IF(doba!$M30&gt;F$2,F$3,0),0)</f>
        <v>0</v>
      </c>
      <c r="G14">
        <f>IF(doba!$L30&lt;=G$2,IF(doba!$M30&gt;G$2,G$3,0),0)</f>
        <v>0</v>
      </c>
      <c r="H14">
        <f>IF(doba!$L30&lt;=H$2,IF(doba!$M30&gt;H$2,H$3,0),0)</f>
        <v>0</v>
      </c>
      <c r="I14">
        <f>IF(doba!$L30&lt;=I$2,IF(doba!$M30&gt;I$2,I$3,0),0)</f>
        <v>0</v>
      </c>
      <c r="J14">
        <f>IF(doba!$L30&lt;=J$2,IF(doba!$M30&gt;J$2,J$3,0),0)</f>
        <v>0</v>
      </c>
      <c r="K14">
        <f>IF(doba!$L30&lt;=K$2,IF(doba!$M30&gt;K$2,K$3,0),0)</f>
        <v>0</v>
      </c>
      <c r="L14">
        <f>IF(doba!$L30&lt;=L$2,IF(doba!$M30&gt;L$2,L$3,0),0)</f>
        <v>0</v>
      </c>
      <c r="M14">
        <f>IF(doba!$L30&lt;=M$2,IF(doba!$M30&gt;M$2,M$3,0),0)</f>
        <v>0</v>
      </c>
      <c r="N14">
        <f>IF(doba!$L30&lt;=N$2,IF(doba!$M30&gt;N$2,N$3,0),0)</f>
        <v>0</v>
      </c>
      <c r="O14">
        <f>IF(doba!$L30&lt;=O$2,IF(doba!$M30&gt;O$2,O$3,0),0)</f>
        <v>0</v>
      </c>
      <c r="P14">
        <f>IF(doba!$L30&lt;=P$2,IF(doba!$M30&gt;P$2,P$3,0),0)</f>
        <v>0</v>
      </c>
      <c r="Q14">
        <f>IF(doba!$L30&lt;=Q$2,IF(doba!$M30&gt;Q$2,Q$3,0),0)</f>
        <v>0</v>
      </c>
      <c r="R14">
        <f>IF(doba!$L30&lt;=R$2,IF(doba!$M30&gt;R$2,R$3,0),0)</f>
        <v>0</v>
      </c>
      <c r="S14">
        <f>IF(doba!$L30&lt;=S$2,IF(doba!$M30&gt;S$2,S$3,0),0)</f>
        <v>0</v>
      </c>
      <c r="T14">
        <f>IF(doba!$L30&lt;=T$2,IF(doba!$M30&gt;T$2,T$3,0),0)</f>
        <v>0</v>
      </c>
      <c r="U14">
        <f>IF(doba!$L30&lt;=U$2,IF(doba!$M30&gt;U$2,U$3,0),0)</f>
        <v>0</v>
      </c>
      <c r="V14">
        <f>IF(doba!$L30&lt;=V$2,IF(doba!$M30&gt;V$2,V$3,0),0)</f>
        <v>0</v>
      </c>
      <c r="W14">
        <f>IF(doba!$L30&lt;=W$2,IF(doba!$M30&gt;W$2,W$3,0),0)</f>
        <v>0</v>
      </c>
      <c r="X14">
        <f>IF(doba!$L30&lt;=X$2,IF(doba!$M30&gt;X$2,X$3,0),0)</f>
        <v>0</v>
      </c>
      <c r="Y14">
        <f>IF(doba!$L30&lt;=Y$2,IF(doba!$M30&gt;Y$2,Y$3,0),0)</f>
        <v>0</v>
      </c>
      <c r="Z14">
        <f>IF(doba!$L30&lt;=Z$2,IF(doba!$M30&gt;Z$2,Z$3,0),0)</f>
        <v>0</v>
      </c>
      <c r="AA14">
        <f>IF(doba!$L30&lt;=AA$2,IF(doba!$M30&gt;AA$2,AA$3,0),0)</f>
        <v>0</v>
      </c>
      <c r="AB14">
        <f>IF(doba!$L30&lt;=AB$2,IF(doba!$M30&gt;AB$2,AB$3,0),0)</f>
        <v>0</v>
      </c>
      <c r="AC14" s="1">
        <f t="shared" si="0"/>
        <v>0</v>
      </c>
      <c r="AH14">
        <f>IF(doba!$L30&lt;=AH$2,IF(doba!$M30&gt;AH$2,AH$3,0),0)</f>
        <v>0</v>
      </c>
      <c r="AI14">
        <f>IF(doba!$L30&lt;=AI$2,IF(doba!$M30&gt;AI$2,AI$3,0),0)</f>
        <v>0</v>
      </c>
      <c r="AJ14">
        <f>IF(doba!$L30&lt;=AJ$2,IF(doba!$M30&gt;AJ$2,AJ$3,0),0)</f>
        <v>0</v>
      </c>
      <c r="AK14">
        <f>IF(doba!$L30&lt;=AK$2,IF(doba!$M30&gt;AK$2,AK$3,0),0)</f>
        <v>0</v>
      </c>
      <c r="AL14">
        <f>IF(doba!$L30&lt;=AL$2,IF(doba!$M30&gt;AL$2,AL$3,0),0)</f>
        <v>0</v>
      </c>
      <c r="AM14">
        <f>IF(doba!$L30&lt;=AM$2,IF(doba!$M30&gt;AM$2,AM$3,0),0)</f>
        <v>0</v>
      </c>
      <c r="AN14">
        <f>IF(doba!$L30&lt;=AN$2,IF(doba!$M30&gt;AN$2,AN$3,0),0)</f>
        <v>0</v>
      </c>
      <c r="AO14">
        <f>IF(doba!$L30&lt;=AO$2,IF(doba!$M30&gt;AO$2,AO$3,0),0)</f>
        <v>0</v>
      </c>
      <c r="AP14">
        <f>IF(doba!$L30&lt;=AP$2,IF(doba!$M30&gt;AP$2,AP$3,0),0)</f>
        <v>0</v>
      </c>
      <c r="AQ14">
        <f>IF(doba!$L30&lt;=AQ$2,IF(doba!$M30&gt;AQ$2,AQ$3,0),0)</f>
        <v>0</v>
      </c>
      <c r="AR14">
        <f>IF(doba!$L30&lt;=AR$2,IF(doba!$M30&gt;AR$2,AR$3,0),0)</f>
        <v>0</v>
      </c>
      <c r="AS14">
        <f>IF(doba!$L30&lt;=AS$2,IF(doba!$M30&gt;AS$2,AS$3,0),0)</f>
        <v>0</v>
      </c>
      <c r="AT14">
        <f>IF(doba!$L30&lt;=AT$2,IF(doba!$M30&gt;AT$2,AT$3,0),0)</f>
        <v>0</v>
      </c>
      <c r="AU14">
        <f>IF(doba!$L30&lt;=AU$2,IF(doba!$M30&gt;AU$2,AU$3,0),0)</f>
        <v>0</v>
      </c>
      <c r="AV14">
        <f>IF(doba!$L30&lt;=AV$2,IF(doba!$M30&gt;AV$2,AV$3,0),0)</f>
        <v>0</v>
      </c>
      <c r="AW14">
        <f>IF(doba!$L30&lt;=AW$2,IF(doba!$M30&gt;AW$2,AW$3,0),0)</f>
        <v>0</v>
      </c>
      <c r="AX14">
        <f>IF(doba!$L30&lt;=AX$2,IF(doba!$M30&gt;AX$2,AX$3,0),0)</f>
        <v>0</v>
      </c>
      <c r="AY14">
        <f>IF(doba!$L30&lt;=AY$2,IF(doba!$M30&gt;AY$2,AY$3,0),0)</f>
        <v>0</v>
      </c>
      <c r="AZ14">
        <f>IF(doba!$L30&lt;=AZ$2,IF(doba!$M30&gt;AZ$2,AZ$3,0),0)</f>
        <v>0</v>
      </c>
      <c r="BA14">
        <f>IF(doba!$L30&lt;=BA$2,IF(doba!$M30&gt;BA$2,BA$3,0),0)</f>
        <v>0</v>
      </c>
      <c r="BB14">
        <f>IF(doba!$L30&lt;=BB$2,IF(doba!$M30&gt;BB$2,BB$3,0),0)</f>
        <v>0</v>
      </c>
      <c r="BC14">
        <f>IF(doba!$L30&lt;=BC$2,IF(doba!$M30&gt;BC$2,BC$3,0),0)</f>
        <v>0</v>
      </c>
      <c r="BD14">
        <f>IF(doba!$L30&lt;=BD$2,IF(doba!$M30&gt;BD$2,BD$3,0),0)</f>
        <v>0</v>
      </c>
      <c r="BE14">
        <f>IF(doba!$L30&lt;=BE$2,IF(doba!$M30&gt;BE$2,BE$3,0),0)</f>
        <v>0</v>
      </c>
      <c r="BF14" s="1">
        <f t="shared" si="1"/>
        <v>0</v>
      </c>
    </row>
    <row r="15" spans="1:59" x14ac:dyDescent="0.2">
      <c r="A15">
        <v>12</v>
      </c>
      <c r="B15">
        <f>doba!$L31</f>
        <v>0</v>
      </c>
      <c r="C15">
        <f>doba!$M31</f>
        <v>0</v>
      </c>
      <c r="E15">
        <f>IF(doba!$L31&lt;=E$2,IF(doba!$M31&gt;E$2,E$3,0),0)</f>
        <v>0</v>
      </c>
      <c r="F15">
        <f>IF(doba!$L31&lt;=F$2,IF(doba!$M31&gt;F$2,F$3,0),0)</f>
        <v>0</v>
      </c>
      <c r="G15">
        <f>IF(doba!$L31&lt;=G$2,IF(doba!$M31&gt;G$2,G$3,0),0)</f>
        <v>0</v>
      </c>
      <c r="H15">
        <f>IF(doba!$L31&lt;=H$2,IF(doba!$M31&gt;H$2,H$3,0),0)</f>
        <v>0</v>
      </c>
      <c r="I15">
        <f>IF(doba!$L31&lt;=I$2,IF(doba!$M31&gt;I$2,I$3,0),0)</f>
        <v>0</v>
      </c>
      <c r="J15">
        <f>IF(doba!$L31&lt;=J$2,IF(doba!$M31&gt;J$2,J$3,0),0)</f>
        <v>0</v>
      </c>
      <c r="K15">
        <f>IF(doba!$L31&lt;=K$2,IF(doba!$M31&gt;K$2,K$3,0),0)</f>
        <v>0</v>
      </c>
      <c r="L15">
        <f>IF(doba!$L31&lt;=L$2,IF(doba!$M31&gt;L$2,L$3,0),0)</f>
        <v>0</v>
      </c>
      <c r="M15">
        <f>IF(doba!$L31&lt;=M$2,IF(doba!$M31&gt;M$2,M$3,0),0)</f>
        <v>0</v>
      </c>
      <c r="N15">
        <f>IF(doba!$L31&lt;=N$2,IF(doba!$M31&gt;N$2,N$3,0),0)</f>
        <v>0</v>
      </c>
      <c r="O15">
        <f>IF(doba!$L31&lt;=O$2,IF(doba!$M31&gt;O$2,O$3,0),0)</f>
        <v>0</v>
      </c>
      <c r="P15">
        <f>IF(doba!$L31&lt;=P$2,IF(doba!$M31&gt;P$2,P$3,0),0)</f>
        <v>0</v>
      </c>
      <c r="Q15">
        <f>IF(doba!$L31&lt;=Q$2,IF(doba!$M31&gt;Q$2,Q$3,0),0)</f>
        <v>0</v>
      </c>
      <c r="R15">
        <f>IF(doba!$L31&lt;=R$2,IF(doba!$M31&gt;R$2,R$3,0),0)</f>
        <v>0</v>
      </c>
      <c r="S15">
        <f>IF(doba!$L31&lt;=S$2,IF(doba!$M31&gt;S$2,S$3,0),0)</f>
        <v>0</v>
      </c>
      <c r="T15">
        <f>IF(doba!$L31&lt;=T$2,IF(doba!$M31&gt;T$2,T$3,0),0)</f>
        <v>0</v>
      </c>
      <c r="U15">
        <f>IF(doba!$L31&lt;=U$2,IF(doba!$M31&gt;U$2,U$3,0),0)</f>
        <v>0</v>
      </c>
      <c r="V15">
        <f>IF(doba!$L31&lt;=V$2,IF(doba!$M31&gt;V$2,V$3,0),0)</f>
        <v>0</v>
      </c>
      <c r="W15">
        <f>IF(doba!$L31&lt;=W$2,IF(doba!$M31&gt;W$2,W$3,0),0)</f>
        <v>0</v>
      </c>
      <c r="X15">
        <f>IF(doba!$L31&lt;=X$2,IF(doba!$M31&gt;X$2,X$3,0),0)</f>
        <v>0</v>
      </c>
      <c r="Y15">
        <f>IF(doba!$L31&lt;=Y$2,IF(doba!$M31&gt;Y$2,Y$3,0),0)</f>
        <v>0</v>
      </c>
      <c r="Z15">
        <f>IF(doba!$L31&lt;=Z$2,IF(doba!$M31&gt;Z$2,Z$3,0),0)</f>
        <v>0</v>
      </c>
      <c r="AA15">
        <f>IF(doba!$L31&lt;=AA$2,IF(doba!$M31&gt;AA$2,AA$3,0),0)</f>
        <v>0</v>
      </c>
      <c r="AB15">
        <f>IF(doba!$L31&lt;=AB$2,IF(doba!$M31&gt;AB$2,AB$3,0),0)</f>
        <v>0</v>
      </c>
      <c r="AC15" s="1">
        <f t="shared" si="0"/>
        <v>0</v>
      </c>
      <c r="AH15">
        <f>IF(doba!$L31&lt;=AH$2,IF(doba!$M31&gt;AH$2,AH$3,0),0)</f>
        <v>0</v>
      </c>
      <c r="AI15">
        <f>IF(doba!$L31&lt;=AI$2,IF(doba!$M31&gt;AI$2,AI$3,0),0)</f>
        <v>0</v>
      </c>
      <c r="AJ15">
        <f>IF(doba!$L31&lt;=AJ$2,IF(doba!$M31&gt;AJ$2,AJ$3,0),0)</f>
        <v>0</v>
      </c>
      <c r="AK15">
        <f>IF(doba!$L31&lt;=AK$2,IF(doba!$M31&gt;AK$2,AK$3,0),0)</f>
        <v>0</v>
      </c>
      <c r="AL15">
        <f>IF(doba!$L31&lt;=AL$2,IF(doba!$M31&gt;AL$2,AL$3,0),0)</f>
        <v>0</v>
      </c>
      <c r="AM15">
        <f>IF(doba!$L31&lt;=AM$2,IF(doba!$M31&gt;AM$2,AM$3,0),0)</f>
        <v>0</v>
      </c>
      <c r="AN15">
        <f>IF(doba!$L31&lt;=AN$2,IF(doba!$M31&gt;AN$2,AN$3,0),0)</f>
        <v>0</v>
      </c>
      <c r="AO15">
        <f>IF(doba!$L31&lt;=AO$2,IF(doba!$M31&gt;AO$2,AO$3,0),0)</f>
        <v>0</v>
      </c>
      <c r="AP15">
        <f>IF(doba!$L31&lt;=AP$2,IF(doba!$M31&gt;AP$2,AP$3,0),0)</f>
        <v>0</v>
      </c>
      <c r="AQ15">
        <f>IF(doba!$L31&lt;=AQ$2,IF(doba!$M31&gt;AQ$2,AQ$3,0),0)</f>
        <v>0</v>
      </c>
      <c r="AR15">
        <f>IF(doba!$L31&lt;=AR$2,IF(doba!$M31&gt;AR$2,AR$3,0),0)</f>
        <v>0</v>
      </c>
      <c r="AS15">
        <f>IF(doba!$L31&lt;=AS$2,IF(doba!$M31&gt;AS$2,AS$3,0),0)</f>
        <v>0</v>
      </c>
      <c r="AT15">
        <f>IF(doba!$L31&lt;=AT$2,IF(doba!$M31&gt;AT$2,AT$3,0),0)</f>
        <v>0</v>
      </c>
      <c r="AU15">
        <f>IF(doba!$L31&lt;=AU$2,IF(doba!$M31&gt;AU$2,AU$3,0),0)</f>
        <v>0</v>
      </c>
      <c r="AV15">
        <f>IF(doba!$L31&lt;=AV$2,IF(doba!$M31&gt;AV$2,AV$3,0),0)</f>
        <v>0</v>
      </c>
      <c r="AW15">
        <f>IF(doba!$L31&lt;=AW$2,IF(doba!$M31&gt;AW$2,AW$3,0),0)</f>
        <v>0</v>
      </c>
      <c r="AX15">
        <f>IF(doba!$L31&lt;=AX$2,IF(doba!$M31&gt;AX$2,AX$3,0),0)</f>
        <v>0</v>
      </c>
      <c r="AY15">
        <f>IF(doba!$L31&lt;=AY$2,IF(doba!$M31&gt;AY$2,AY$3,0),0)</f>
        <v>0</v>
      </c>
      <c r="AZ15">
        <f>IF(doba!$L31&lt;=AZ$2,IF(doba!$M31&gt;AZ$2,AZ$3,0),0)</f>
        <v>0</v>
      </c>
      <c r="BA15">
        <f>IF(doba!$L31&lt;=BA$2,IF(doba!$M31&gt;BA$2,BA$3,0),0)</f>
        <v>0</v>
      </c>
      <c r="BB15">
        <f>IF(doba!$L31&lt;=BB$2,IF(doba!$M31&gt;BB$2,BB$3,0),0)</f>
        <v>0</v>
      </c>
      <c r="BC15">
        <f>IF(doba!$L31&lt;=BC$2,IF(doba!$M31&gt;BC$2,BC$3,0),0)</f>
        <v>0</v>
      </c>
      <c r="BD15">
        <f>IF(doba!$L31&lt;=BD$2,IF(doba!$M31&gt;BD$2,BD$3,0),0)</f>
        <v>0</v>
      </c>
      <c r="BE15">
        <f>IF(doba!$L31&lt;=BE$2,IF(doba!$M31&gt;BE$2,BE$3,0),0)</f>
        <v>0</v>
      </c>
      <c r="BF15" s="1">
        <f t="shared" si="1"/>
        <v>0</v>
      </c>
    </row>
    <row r="16" spans="1:59" x14ac:dyDescent="0.2">
      <c r="A16">
        <v>13</v>
      </c>
      <c r="B16">
        <f>doba!$L32</f>
        <v>0</v>
      </c>
      <c r="C16">
        <f>doba!$M32</f>
        <v>0</v>
      </c>
      <c r="E16">
        <f>IF(doba!$L32&lt;=E$2,IF(doba!$M32&gt;E$2,E$3,0),0)</f>
        <v>0</v>
      </c>
      <c r="F16">
        <f>IF(doba!$L32&lt;=F$2,IF(doba!$M32&gt;F$2,F$3,0),0)</f>
        <v>0</v>
      </c>
      <c r="G16">
        <f>IF(doba!$L32&lt;=G$2,IF(doba!$M32&gt;G$2,G$3,0),0)</f>
        <v>0</v>
      </c>
      <c r="H16">
        <f>IF(doba!$L32&lt;=H$2,IF(doba!$M32&gt;H$2,H$3,0),0)</f>
        <v>0</v>
      </c>
      <c r="I16">
        <f>IF(doba!$L32&lt;=I$2,IF(doba!$M32&gt;I$2,I$3,0),0)</f>
        <v>0</v>
      </c>
      <c r="J16">
        <f>IF(doba!$L32&lt;=J$2,IF(doba!$M32&gt;J$2,J$3,0),0)</f>
        <v>0</v>
      </c>
      <c r="K16">
        <f>IF(doba!$L32&lt;=K$2,IF(doba!$M32&gt;K$2,K$3,0),0)</f>
        <v>0</v>
      </c>
      <c r="L16">
        <f>IF(doba!$L32&lt;=L$2,IF(doba!$M32&gt;L$2,L$3,0),0)</f>
        <v>0</v>
      </c>
      <c r="M16">
        <f>IF(doba!$L32&lt;=M$2,IF(doba!$M32&gt;M$2,M$3,0),0)</f>
        <v>0</v>
      </c>
      <c r="N16">
        <f>IF(doba!$L32&lt;=N$2,IF(doba!$M32&gt;N$2,N$3,0),0)</f>
        <v>0</v>
      </c>
      <c r="O16">
        <f>IF(doba!$L32&lt;=O$2,IF(doba!$M32&gt;O$2,O$3,0),0)</f>
        <v>0</v>
      </c>
      <c r="P16">
        <f>IF(doba!$L32&lt;=P$2,IF(doba!$M32&gt;P$2,P$3,0),0)</f>
        <v>0</v>
      </c>
      <c r="Q16">
        <f>IF(doba!$L32&lt;=Q$2,IF(doba!$M32&gt;Q$2,Q$3,0),0)</f>
        <v>0</v>
      </c>
      <c r="R16">
        <f>IF(doba!$L32&lt;=R$2,IF(doba!$M32&gt;R$2,R$3,0),0)</f>
        <v>0</v>
      </c>
      <c r="S16">
        <f>IF(doba!$L32&lt;=S$2,IF(doba!$M32&gt;S$2,S$3,0),0)</f>
        <v>0</v>
      </c>
      <c r="T16">
        <f>IF(doba!$L32&lt;=T$2,IF(doba!$M32&gt;T$2,T$3,0),0)</f>
        <v>0</v>
      </c>
      <c r="U16">
        <f>IF(doba!$L32&lt;=U$2,IF(doba!$M32&gt;U$2,U$3,0),0)</f>
        <v>0</v>
      </c>
      <c r="V16">
        <f>IF(doba!$L32&lt;=V$2,IF(doba!$M32&gt;V$2,V$3,0),0)</f>
        <v>0</v>
      </c>
      <c r="W16">
        <f>IF(doba!$L32&lt;=W$2,IF(doba!$M32&gt;W$2,W$3,0),0)</f>
        <v>0</v>
      </c>
      <c r="X16">
        <f>IF(doba!$L32&lt;=X$2,IF(doba!$M32&gt;X$2,X$3,0),0)</f>
        <v>0</v>
      </c>
      <c r="Y16">
        <f>IF(doba!$L32&lt;=Y$2,IF(doba!$M32&gt;Y$2,Y$3,0),0)</f>
        <v>0</v>
      </c>
      <c r="Z16">
        <f>IF(doba!$L32&lt;=Z$2,IF(doba!$M32&gt;Z$2,Z$3,0),0)</f>
        <v>0</v>
      </c>
      <c r="AA16">
        <f>IF(doba!$L32&lt;=AA$2,IF(doba!$M32&gt;AA$2,AA$3,0),0)</f>
        <v>0</v>
      </c>
      <c r="AB16">
        <f>IF(doba!$L32&lt;=AB$2,IF(doba!$M32&gt;AB$2,AB$3,0),0)</f>
        <v>0</v>
      </c>
      <c r="AC16" s="1">
        <f t="shared" si="0"/>
        <v>0</v>
      </c>
      <c r="AH16">
        <f>IF(doba!$L32&lt;=AH$2,IF(doba!$M32&gt;AH$2,AH$3,0),0)</f>
        <v>0</v>
      </c>
      <c r="AI16">
        <f>IF(doba!$L32&lt;=AI$2,IF(doba!$M32&gt;AI$2,AI$3,0),0)</f>
        <v>0</v>
      </c>
      <c r="AJ16">
        <f>IF(doba!$L32&lt;=AJ$2,IF(doba!$M32&gt;AJ$2,AJ$3,0),0)</f>
        <v>0</v>
      </c>
      <c r="AK16">
        <f>IF(doba!$L32&lt;=AK$2,IF(doba!$M32&gt;AK$2,AK$3,0),0)</f>
        <v>0</v>
      </c>
      <c r="AL16">
        <f>IF(doba!$L32&lt;=AL$2,IF(doba!$M32&gt;AL$2,AL$3,0),0)</f>
        <v>0</v>
      </c>
      <c r="AM16">
        <f>IF(doba!$L32&lt;=AM$2,IF(doba!$M32&gt;AM$2,AM$3,0),0)</f>
        <v>0</v>
      </c>
      <c r="AN16">
        <f>IF(doba!$L32&lt;=AN$2,IF(doba!$M32&gt;AN$2,AN$3,0),0)</f>
        <v>0</v>
      </c>
      <c r="AO16">
        <f>IF(doba!$L32&lt;=AO$2,IF(doba!$M32&gt;AO$2,AO$3,0),0)</f>
        <v>0</v>
      </c>
      <c r="AP16">
        <f>IF(doba!$L32&lt;=AP$2,IF(doba!$M32&gt;AP$2,AP$3,0),0)</f>
        <v>0</v>
      </c>
      <c r="AQ16">
        <f>IF(doba!$L32&lt;=AQ$2,IF(doba!$M32&gt;AQ$2,AQ$3,0),0)</f>
        <v>0</v>
      </c>
      <c r="AR16">
        <f>IF(doba!$L32&lt;=AR$2,IF(doba!$M32&gt;AR$2,AR$3,0),0)</f>
        <v>0</v>
      </c>
      <c r="AS16">
        <f>IF(doba!$L32&lt;=AS$2,IF(doba!$M32&gt;AS$2,AS$3,0),0)</f>
        <v>0</v>
      </c>
      <c r="AT16">
        <f>IF(doba!$L32&lt;=AT$2,IF(doba!$M32&gt;AT$2,AT$3,0),0)</f>
        <v>0</v>
      </c>
      <c r="AU16">
        <f>IF(doba!$L32&lt;=AU$2,IF(doba!$M32&gt;AU$2,AU$3,0),0)</f>
        <v>0</v>
      </c>
      <c r="AV16">
        <f>IF(doba!$L32&lt;=AV$2,IF(doba!$M32&gt;AV$2,AV$3,0),0)</f>
        <v>0</v>
      </c>
      <c r="AW16">
        <f>IF(doba!$L32&lt;=AW$2,IF(doba!$M32&gt;AW$2,AW$3,0),0)</f>
        <v>0</v>
      </c>
      <c r="AX16">
        <f>IF(doba!$L32&lt;=AX$2,IF(doba!$M32&gt;AX$2,AX$3,0),0)</f>
        <v>0</v>
      </c>
      <c r="AY16">
        <f>IF(doba!$L32&lt;=AY$2,IF(doba!$M32&gt;AY$2,AY$3,0),0)</f>
        <v>0</v>
      </c>
      <c r="AZ16">
        <f>IF(doba!$L32&lt;=AZ$2,IF(doba!$M32&gt;AZ$2,AZ$3,0),0)</f>
        <v>0</v>
      </c>
      <c r="BA16">
        <f>IF(doba!$L32&lt;=BA$2,IF(doba!$M32&gt;BA$2,BA$3,0),0)</f>
        <v>0</v>
      </c>
      <c r="BB16">
        <f>IF(doba!$L32&lt;=BB$2,IF(doba!$M32&gt;BB$2,BB$3,0),0)</f>
        <v>0</v>
      </c>
      <c r="BC16">
        <f>IF(doba!$L32&lt;=BC$2,IF(doba!$M32&gt;BC$2,BC$3,0),0)</f>
        <v>0</v>
      </c>
      <c r="BD16">
        <f>IF(doba!$L32&lt;=BD$2,IF(doba!$M32&gt;BD$2,BD$3,0),0)</f>
        <v>0</v>
      </c>
      <c r="BE16">
        <f>IF(doba!$L32&lt;=BE$2,IF(doba!$M32&gt;BE$2,BE$3,0),0)</f>
        <v>0</v>
      </c>
      <c r="BF16" s="1">
        <f t="shared" si="1"/>
        <v>0</v>
      </c>
    </row>
    <row r="17" spans="1:58" x14ac:dyDescent="0.2">
      <c r="A17">
        <v>14</v>
      </c>
      <c r="B17">
        <f>doba!$L33</f>
        <v>0</v>
      </c>
      <c r="C17">
        <f>doba!$M33</f>
        <v>0</v>
      </c>
      <c r="E17">
        <f>IF(doba!$L33&lt;=E$2,IF(doba!$M33&gt;E$2,E$3,0),0)</f>
        <v>0</v>
      </c>
      <c r="F17">
        <f>IF(doba!$L33&lt;=F$2,IF(doba!$M33&gt;F$2,F$3,0),0)</f>
        <v>0</v>
      </c>
      <c r="G17">
        <f>IF(doba!$L33&lt;=G$2,IF(doba!$M33&gt;G$2,G$3,0),0)</f>
        <v>0</v>
      </c>
      <c r="H17">
        <f>IF(doba!$L33&lt;=H$2,IF(doba!$M33&gt;H$2,H$3,0),0)</f>
        <v>0</v>
      </c>
      <c r="I17">
        <f>IF(doba!$L33&lt;=I$2,IF(doba!$M33&gt;I$2,I$3,0),0)</f>
        <v>0</v>
      </c>
      <c r="J17">
        <f>IF(doba!$L33&lt;=J$2,IF(doba!$M33&gt;J$2,J$3,0),0)</f>
        <v>0</v>
      </c>
      <c r="K17">
        <f>IF(doba!$L33&lt;=K$2,IF(doba!$M33&gt;K$2,K$3,0),0)</f>
        <v>0</v>
      </c>
      <c r="L17">
        <f>IF(doba!$L33&lt;=L$2,IF(doba!$M33&gt;L$2,L$3,0),0)</f>
        <v>0</v>
      </c>
      <c r="M17">
        <f>IF(doba!$L33&lt;=M$2,IF(doba!$M33&gt;M$2,M$3,0),0)</f>
        <v>0</v>
      </c>
      <c r="N17">
        <f>IF(doba!$L33&lt;=N$2,IF(doba!$M33&gt;N$2,N$3,0),0)</f>
        <v>0</v>
      </c>
      <c r="O17">
        <f>IF(doba!$L33&lt;=O$2,IF(doba!$M33&gt;O$2,O$3,0),0)</f>
        <v>0</v>
      </c>
      <c r="P17">
        <f>IF(doba!$L33&lt;=P$2,IF(doba!$M33&gt;P$2,P$3,0),0)</f>
        <v>0</v>
      </c>
      <c r="Q17">
        <f>IF(doba!$L33&lt;=Q$2,IF(doba!$M33&gt;Q$2,Q$3,0),0)</f>
        <v>0</v>
      </c>
      <c r="R17">
        <f>IF(doba!$L33&lt;=R$2,IF(doba!$M33&gt;R$2,R$3,0),0)</f>
        <v>0</v>
      </c>
      <c r="S17">
        <f>IF(doba!$L33&lt;=S$2,IF(doba!$M33&gt;S$2,S$3,0),0)</f>
        <v>0</v>
      </c>
      <c r="T17">
        <f>IF(doba!$L33&lt;=T$2,IF(doba!$M33&gt;T$2,T$3,0),0)</f>
        <v>0</v>
      </c>
      <c r="U17">
        <f>IF(doba!$L33&lt;=U$2,IF(doba!$M33&gt;U$2,U$3,0),0)</f>
        <v>0</v>
      </c>
      <c r="V17">
        <f>IF(doba!$L33&lt;=V$2,IF(doba!$M33&gt;V$2,V$3,0),0)</f>
        <v>0</v>
      </c>
      <c r="W17">
        <f>IF(doba!$L33&lt;=W$2,IF(doba!$M33&gt;W$2,W$3,0),0)</f>
        <v>0</v>
      </c>
      <c r="X17">
        <f>IF(doba!$L33&lt;=X$2,IF(doba!$M33&gt;X$2,X$3,0),0)</f>
        <v>0</v>
      </c>
      <c r="Y17">
        <f>IF(doba!$L33&lt;=Y$2,IF(doba!$M33&gt;Y$2,Y$3,0),0)</f>
        <v>0</v>
      </c>
      <c r="Z17">
        <f>IF(doba!$L33&lt;=Z$2,IF(doba!$M33&gt;Z$2,Z$3,0),0)</f>
        <v>0</v>
      </c>
      <c r="AA17">
        <f>IF(doba!$L33&lt;=AA$2,IF(doba!$M33&gt;AA$2,AA$3,0),0)</f>
        <v>0</v>
      </c>
      <c r="AB17">
        <f>IF(doba!$L33&lt;=AB$2,IF(doba!$M33&gt;AB$2,AB$3,0),0)</f>
        <v>0</v>
      </c>
      <c r="AC17" s="1">
        <f t="shared" si="0"/>
        <v>0</v>
      </c>
      <c r="AH17">
        <f>IF(doba!$L33&lt;=AH$2,IF(doba!$M33&gt;AH$2,AH$3,0),0)</f>
        <v>0</v>
      </c>
      <c r="AI17">
        <f>IF(doba!$L33&lt;=AI$2,IF(doba!$M33&gt;AI$2,AI$3,0),0)</f>
        <v>0</v>
      </c>
      <c r="AJ17">
        <f>IF(doba!$L33&lt;=AJ$2,IF(doba!$M33&gt;AJ$2,AJ$3,0),0)</f>
        <v>0</v>
      </c>
      <c r="AK17">
        <f>IF(doba!$L33&lt;=AK$2,IF(doba!$M33&gt;AK$2,AK$3,0),0)</f>
        <v>0</v>
      </c>
      <c r="AL17">
        <f>IF(doba!$L33&lt;=AL$2,IF(doba!$M33&gt;AL$2,AL$3,0),0)</f>
        <v>0</v>
      </c>
      <c r="AM17">
        <f>IF(doba!$L33&lt;=AM$2,IF(doba!$M33&gt;AM$2,AM$3,0),0)</f>
        <v>0</v>
      </c>
      <c r="AN17">
        <f>IF(doba!$L33&lt;=AN$2,IF(doba!$M33&gt;AN$2,AN$3,0),0)</f>
        <v>0</v>
      </c>
      <c r="AO17">
        <f>IF(doba!$L33&lt;=AO$2,IF(doba!$M33&gt;AO$2,AO$3,0),0)</f>
        <v>0</v>
      </c>
      <c r="AP17">
        <f>IF(doba!$L33&lt;=AP$2,IF(doba!$M33&gt;AP$2,AP$3,0),0)</f>
        <v>0</v>
      </c>
      <c r="AQ17">
        <f>IF(doba!$L33&lt;=AQ$2,IF(doba!$M33&gt;AQ$2,AQ$3,0),0)</f>
        <v>0</v>
      </c>
      <c r="AR17">
        <f>IF(doba!$L33&lt;=AR$2,IF(doba!$M33&gt;AR$2,AR$3,0),0)</f>
        <v>0</v>
      </c>
      <c r="AS17">
        <f>IF(doba!$L33&lt;=AS$2,IF(doba!$M33&gt;AS$2,AS$3,0),0)</f>
        <v>0</v>
      </c>
      <c r="AT17">
        <f>IF(doba!$L33&lt;=AT$2,IF(doba!$M33&gt;AT$2,AT$3,0),0)</f>
        <v>0</v>
      </c>
      <c r="AU17">
        <f>IF(doba!$L33&lt;=AU$2,IF(doba!$M33&gt;AU$2,AU$3,0),0)</f>
        <v>0</v>
      </c>
      <c r="AV17">
        <f>IF(doba!$L33&lt;=AV$2,IF(doba!$M33&gt;AV$2,AV$3,0),0)</f>
        <v>0</v>
      </c>
      <c r="AW17">
        <f>IF(doba!$L33&lt;=AW$2,IF(doba!$M33&gt;AW$2,AW$3,0),0)</f>
        <v>0</v>
      </c>
      <c r="AX17">
        <f>IF(doba!$L33&lt;=AX$2,IF(doba!$M33&gt;AX$2,AX$3,0),0)</f>
        <v>0</v>
      </c>
      <c r="AY17">
        <f>IF(doba!$L33&lt;=AY$2,IF(doba!$M33&gt;AY$2,AY$3,0),0)</f>
        <v>0</v>
      </c>
      <c r="AZ17">
        <f>IF(doba!$L33&lt;=AZ$2,IF(doba!$M33&gt;AZ$2,AZ$3,0),0)</f>
        <v>0</v>
      </c>
      <c r="BA17">
        <f>IF(doba!$L33&lt;=BA$2,IF(doba!$M33&gt;BA$2,BA$3,0),0)</f>
        <v>0</v>
      </c>
      <c r="BB17">
        <f>IF(doba!$L33&lt;=BB$2,IF(doba!$M33&gt;BB$2,BB$3,0),0)</f>
        <v>0</v>
      </c>
      <c r="BC17">
        <f>IF(doba!$L33&lt;=BC$2,IF(doba!$M33&gt;BC$2,BC$3,0),0)</f>
        <v>0</v>
      </c>
      <c r="BD17">
        <f>IF(doba!$L33&lt;=BD$2,IF(doba!$M33&gt;BD$2,BD$3,0),0)</f>
        <v>0</v>
      </c>
      <c r="BE17">
        <f>IF(doba!$L33&lt;=BE$2,IF(doba!$M33&gt;BE$2,BE$3,0),0)</f>
        <v>0</v>
      </c>
      <c r="BF17" s="1">
        <f t="shared" si="1"/>
        <v>0</v>
      </c>
    </row>
    <row r="18" spans="1:58" x14ac:dyDescent="0.2">
      <c r="A18">
        <v>15</v>
      </c>
      <c r="B18">
        <f>doba!$L34</f>
        <v>0</v>
      </c>
      <c r="C18">
        <f>doba!$M34</f>
        <v>0</v>
      </c>
      <c r="E18">
        <f>IF(doba!$L34&lt;=E$2,IF(doba!$M34&gt;E$2,E$3,0),0)</f>
        <v>0</v>
      </c>
      <c r="F18">
        <f>IF(doba!$L34&lt;=F$2,IF(doba!$M34&gt;F$2,F$3,0),0)</f>
        <v>0</v>
      </c>
      <c r="G18">
        <f>IF(doba!$L34&lt;=G$2,IF(doba!$M34&gt;G$2,G$3,0),0)</f>
        <v>0</v>
      </c>
      <c r="H18">
        <f>IF(doba!$L34&lt;=H$2,IF(doba!$M34&gt;H$2,H$3,0),0)</f>
        <v>0</v>
      </c>
      <c r="I18">
        <f>IF(doba!$L34&lt;=I$2,IF(doba!$M34&gt;I$2,I$3,0),0)</f>
        <v>0</v>
      </c>
      <c r="J18">
        <f>IF(doba!$L34&lt;=J$2,IF(doba!$M34&gt;J$2,J$3,0),0)</f>
        <v>0</v>
      </c>
      <c r="K18">
        <f>IF(doba!$L34&lt;=K$2,IF(doba!$M34&gt;K$2,K$3,0),0)</f>
        <v>0</v>
      </c>
      <c r="L18">
        <f>IF(doba!$L34&lt;=L$2,IF(doba!$M34&gt;L$2,L$3,0),0)</f>
        <v>0</v>
      </c>
      <c r="M18">
        <f>IF(doba!$L34&lt;=M$2,IF(doba!$M34&gt;M$2,M$3,0),0)</f>
        <v>0</v>
      </c>
      <c r="N18">
        <f>IF(doba!$L34&lt;=N$2,IF(doba!$M34&gt;N$2,N$3,0),0)</f>
        <v>0</v>
      </c>
      <c r="O18">
        <f>IF(doba!$L34&lt;=O$2,IF(doba!$M34&gt;O$2,O$3,0),0)</f>
        <v>0</v>
      </c>
      <c r="P18">
        <f>IF(doba!$L34&lt;=P$2,IF(doba!$M34&gt;P$2,P$3,0),0)</f>
        <v>0</v>
      </c>
      <c r="Q18">
        <f>IF(doba!$L34&lt;=Q$2,IF(doba!$M34&gt;Q$2,Q$3,0),0)</f>
        <v>0</v>
      </c>
      <c r="R18">
        <f>IF(doba!$L34&lt;=R$2,IF(doba!$M34&gt;R$2,R$3,0),0)</f>
        <v>0</v>
      </c>
      <c r="S18">
        <f>IF(doba!$L34&lt;=S$2,IF(doba!$M34&gt;S$2,S$3,0),0)</f>
        <v>0</v>
      </c>
      <c r="T18">
        <f>IF(doba!$L34&lt;=T$2,IF(doba!$M34&gt;T$2,T$3,0),0)</f>
        <v>0</v>
      </c>
      <c r="U18">
        <f>IF(doba!$L34&lt;=U$2,IF(doba!$M34&gt;U$2,U$3,0),0)</f>
        <v>0</v>
      </c>
      <c r="V18">
        <f>IF(doba!$L34&lt;=V$2,IF(doba!$M34&gt;V$2,V$3,0),0)</f>
        <v>0</v>
      </c>
      <c r="W18">
        <f>IF(doba!$L34&lt;=W$2,IF(doba!$M34&gt;W$2,W$3,0),0)</f>
        <v>0</v>
      </c>
      <c r="X18">
        <f>IF(doba!$L34&lt;=X$2,IF(doba!$M34&gt;X$2,X$3,0),0)</f>
        <v>0</v>
      </c>
      <c r="Y18">
        <f>IF(doba!$L34&lt;=Y$2,IF(doba!$M34&gt;Y$2,Y$3,0),0)</f>
        <v>0</v>
      </c>
      <c r="Z18">
        <f>IF(doba!$L34&lt;=Z$2,IF(doba!$M34&gt;Z$2,Z$3,0),0)</f>
        <v>0</v>
      </c>
      <c r="AA18">
        <f>IF(doba!$L34&lt;=AA$2,IF(doba!$M34&gt;AA$2,AA$3,0),0)</f>
        <v>0</v>
      </c>
      <c r="AB18">
        <f>IF(doba!$L34&lt;=AB$2,IF(doba!$M34&gt;AB$2,AB$3,0),0)</f>
        <v>0</v>
      </c>
      <c r="AC18" s="1">
        <f t="shared" si="0"/>
        <v>0</v>
      </c>
      <c r="AH18">
        <f>IF(doba!$L34&lt;=AH$2,IF(doba!$M34&gt;AH$2,AH$3,0),0)</f>
        <v>0</v>
      </c>
      <c r="AI18">
        <f>IF(doba!$L34&lt;=AI$2,IF(doba!$M34&gt;AI$2,AI$3,0),0)</f>
        <v>0</v>
      </c>
      <c r="AJ18">
        <f>IF(doba!$L34&lt;=AJ$2,IF(doba!$M34&gt;AJ$2,AJ$3,0),0)</f>
        <v>0</v>
      </c>
      <c r="AK18">
        <f>IF(doba!$L34&lt;=AK$2,IF(doba!$M34&gt;AK$2,AK$3,0),0)</f>
        <v>0</v>
      </c>
      <c r="AL18">
        <f>IF(doba!$L34&lt;=AL$2,IF(doba!$M34&gt;AL$2,AL$3,0),0)</f>
        <v>0</v>
      </c>
      <c r="AM18">
        <f>IF(doba!$L34&lt;=AM$2,IF(doba!$M34&gt;AM$2,AM$3,0),0)</f>
        <v>0</v>
      </c>
      <c r="AN18">
        <f>IF(doba!$L34&lt;=AN$2,IF(doba!$M34&gt;AN$2,AN$3,0),0)</f>
        <v>0</v>
      </c>
      <c r="AO18">
        <f>IF(doba!$L34&lt;=AO$2,IF(doba!$M34&gt;AO$2,AO$3,0),0)</f>
        <v>0</v>
      </c>
      <c r="AP18">
        <f>IF(doba!$L34&lt;=AP$2,IF(doba!$M34&gt;AP$2,AP$3,0),0)</f>
        <v>0</v>
      </c>
      <c r="AQ18">
        <f>IF(doba!$L34&lt;=AQ$2,IF(doba!$M34&gt;AQ$2,AQ$3,0),0)</f>
        <v>0</v>
      </c>
      <c r="AR18">
        <f>IF(doba!$L34&lt;=AR$2,IF(doba!$M34&gt;AR$2,AR$3,0),0)</f>
        <v>0</v>
      </c>
      <c r="AS18">
        <f>IF(doba!$L34&lt;=AS$2,IF(doba!$M34&gt;AS$2,AS$3,0),0)</f>
        <v>0</v>
      </c>
      <c r="AT18">
        <f>IF(doba!$L34&lt;=AT$2,IF(doba!$M34&gt;AT$2,AT$3,0),0)</f>
        <v>0</v>
      </c>
      <c r="AU18">
        <f>IF(doba!$L34&lt;=AU$2,IF(doba!$M34&gt;AU$2,AU$3,0),0)</f>
        <v>0</v>
      </c>
      <c r="AV18">
        <f>IF(doba!$L34&lt;=AV$2,IF(doba!$M34&gt;AV$2,AV$3,0),0)</f>
        <v>0</v>
      </c>
      <c r="AW18">
        <f>IF(doba!$L34&lt;=AW$2,IF(doba!$M34&gt;AW$2,AW$3,0),0)</f>
        <v>0</v>
      </c>
      <c r="AX18">
        <f>IF(doba!$L34&lt;=AX$2,IF(doba!$M34&gt;AX$2,AX$3,0),0)</f>
        <v>0</v>
      </c>
      <c r="AY18">
        <f>IF(doba!$L34&lt;=AY$2,IF(doba!$M34&gt;AY$2,AY$3,0),0)</f>
        <v>0</v>
      </c>
      <c r="AZ18">
        <f>IF(doba!$L34&lt;=AZ$2,IF(doba!$M34&gt;AZ$2,AZ$3,0),0)</f>
        <v>0</v>
      </c>
      <c r="BA18">
        <f>IF(doba!$L34&lt;=BA$2,IF(doba!$M34&gt;BA$2,BA$3,0),0)</f>
        <v>0</v>
      </c>
      <c r="BB18">
        <f>IF(doba!$L34&lt;=BB$2,IF(doba!$M34&gt;BB$2,BB$3,0),0)</f>
        <v>0</v>
      </c>
      <c r="BC18">
        <f>IF(doba!$L34&lt;=BC$2,IF(doba!$M34&gt;BC$2,BC$3,0),0)</f>
        <v>0</v>
      </c>
      <c r="BD18">
        <f>IF(doba!$L34&lt;=BD$2,IF(doba!$M34&gt;BD$2,BD$3,0),0)</f>
        <v>0</v>
      </c>
      <c r="BE18">
        <f>IF(doba!$L34&lt;=BE$2,IF(doba!$M34&gt;BE$2,BE$3,0),0)</f>
        <v>0</v>
      </c>
      <c r="BF18" s="1">
        <f t="shared" si="1"/>
        <v>0</v>
      </c>
    </row>
    <row r="19" spans="1:58" x14ac:dyDescent="0.2">
      <c r="A19">
        <v>16</v>
      </c>
      <c r="B19">
        <f>doba!$L35</f>
        <v>0</v>
      </c>
      <c r="C19">
        <f>doba!$M35</f>
        <v>0</v>
      </c>
      <c r="E19">
        <f>IF(doba!$L35&lt;=E$2,IF(doba!$M35&gt;E$2,E$3,0),0)</f>
        <v>0</v>
      </c>
      <c r="F19">
        <f>IF(doba!$L35&lt;=F$2,IF(doba!$M35&gt;F$2,F$3,0),0)</f>
        <v>0</v>
      </c>
      <c r="G19">
        <f>IF(doba!$L35&lt;=G$2,IF(doba!$M35&gt;G$2,G$3,0),0)</f>
        <v>0</v>
      </c>
      <c r="H19">
        <f>IF(doba!$L35&lt;=H$2,IF(doba!$M35&gt;H$2,H$3,0),0)</f>
        <v>0</v>
      </c>
      <c r="I19">
        <f>IF(doba!$L35&lt;=I$2,IF(doba!$M35&gt;I$2,I$3,0),0)</f>
        <v>0</v>
      </c>
      <c r="J19">
        <f>IF(doba!$L35&lt;=J$2,IF(doba!$M35&gt;J$2,J$3,0),0)</f>
        <v>0</v>
      </c>
      <c r="K19">
        <f>IF(doba!$L35&lt;=K$2,IF(doba!$M35&gt;K$2,K$3,0),0)</f>
        <v>0</v>
      </c>
      <c r="L19">
        <f>IF(doba!$L35&lt;=L$2,IF(doba!$M35&gt;L$2,L$3,0),0)</f>
        <v>0</v>
      </c>
      <c r="M19">
        <f>IF(doba!$L35&lt;=M$2,IF(doba!$M35&gt;M$2,M$3,0),0)</f>
        <v>0</v>
      </c>
      <c r="N19">
        <f>IF(doba!$L35&lt;=N$2,IF(doba!$M35&gt;N$2,N$3,0),0)</f>
        <v>0</v>
      </c>
      <c r="O19">
        <f>IF(doba!$L35&lt;=O$2,IF(doba!$M35&gt;O$2,O$3,0),0)</f>
        <v>0</v>
      </c>
      <c r="P19">
        <f>IF(doba!$L35&lt;=P$2,IF(doba!$M35&gt;P$2,P$3,0),0)</f>
        <v>0</v>
      </c>
      <c r="Q19">
        <f>IF(doba!$L35&lt;=Q$2,IF(doba!$M35&gt;Q$2,Q$3,0),0)</f>
        <v>0</v>
      </c>
      <c r="R19">
        <f>IF(doba!$L35&lt;=R$2,IF(doba!$M35&gt;R$2,R$3,0),0)</f>
        <v>0</v>
      </c>
      <c r="S19">
        <f>IF(doba!$L35&lt;=S$2,IF(doba!$M35&gt;S$2,S$3,0),0)</f>
        <v>0</v>
      </c>
      <c r="T19">
        <f>IF(doba!$L35&lt;=T$2,IF(doba!$M35&gt;T$2,T$3,0),0)</f>
        <v>0</v>
      </c>
      <c r="U19">
        <f>IF(doba!$L35&lt;=U$2,IF(doba!$M35&gt;U$2,U$3,0),0)</f>
        <v>0</v>
      </c>
      <c r="V19">
        <f>IF(doba!$L35&lt;=V$2,IF(doba!$M35&gt;V$2,V$3,0),0)</f>
        <v>0</v>
      </c>
      <c r="W19">
        <f>IF(doba!$L35&lt;=W$2,IF(doba!$M35&gt;W$2,W$3,0),0)</f>
        <v>0</v>
      </c>
      <c r="X19">
        <f>IF(doba!$L35&lt;=X$2,IF(doba!$M35&gt;X$2,X$3,0),0)</f>
        <v>0</v>
      </c>
      <c r="Y19">
        <f>IF(doba!$L35&lt;=Y$2,IF(doba!$M35&gt;Y$2,Y$3,0),0)</f>
        <v>0</v>
      </c>
      <c r="Z19">
        <f>IF(doba!$L35&lt;=Z$2,IF(doba!$M35&gt;Z$2,Z$3,0),0)</f>
        <v>0</v>
      </c>
      <c r="AA19">
        <f>IF(doba!$L35&lt;=AA$2,IF(doba!$M35&gt;AA$2,AA$3,0),0)</f>
        <v>0</v>
      </c>
      <c r="AB19">
        <f>IF(doba!$L35&lt;=AB$2,IF(doba!$M35&gt;AB$2,AB$3,0),0)</f>
        <v>0</v>
      </c>
      <c r="AC19" s="1">
        <f t="shared" si="0"/>
        <v>0</v>
      </c>
      <c r="AH19">
        <f>IF(doba!$L35&lt;=AH$2,IF(doba!$M35&gt;AH$2,AH$3,0),0)</f>
        <v>0</v>
      </c>
      <c r="AI19">
        <f>IF(doba!$L35&lt;=AI$2,IF(doba!$M35&gt;AI$2,AI$3,0),0)</f>
        <v>0</v>
      </c>
      <c r="AJ19">
        <f>IF(doba!$L35&lt;=AJ$2,IF(doba!$M35&gt;AJ$2,AJ$3,0),0)</f>
        <v>0</v>
      </c>
      <c r="AK19">
        <f>IF(doba!$L35&lt;=AK$2,IF(doba!$M35&gt;AK$2,AK$3,0),0)</f>
        <v>0</v>
      </c>
      <c r="AL19">
        <f>IF(doba!$L35&lt;=AL$2,IF(doba!$M35&gt;AL$2,AL$3,0),0)</f>
        <v>0</v>
      </c>
      <c r="AM19">
        <f>IF(doba!$L35&lt;=AM$2,IF(doba!$M35&gt;AM$2,AM$3,0),0)</f>
        <v>0</v>
      </c>
      <c r="AN19">
        <f>IF(doba!$L35&lt;=AN$2,IF(doba!$M35&gt;AN$2,AN$3,0),0)</f>
        <v>0</v>
      </c>
      <c r="AO19">
        <f>IF(doba!$L35&lt;=AO$2,IF(doba!$M35&gt;AO$2,AO$3,0),0)</f>
        <v>0</v>
      </c>
      <c r="AP19">
        <f>IF(doba!$L35&lt;=AP$2,IF(doba!$M35&gt;AP$2,AP$3,0),0)</f>
        <v>0</v>
      </c>
      <c r="AQ19">
        <f>IF(doba!$L35&lt;=AQ$2,IF(doba!$M35&gt;AQ$2,AQ$3,0),0)</f>
        <v>0</v>
      </c>
      <c r="AR19">
        <f>IF(doba!$L35&lt;=AR$2,IF(doba!$M35&gt;AR$2,AR$3,0),0)</f>
        <v>0</v>
      </c>
      <c r="AS19">
        <f>IF(doba!$L35&lt;=AS$2,IF(doba!$M35&gt;AS$2,AS$3,0),0)</f>
        <v>0</v>
      </c>
      <c r="AT19">
        <f>IF(doba!$L35&lt;=AT$2,IF(doba!$M35&gt;AT$2,AT$3,0),0)</f>
        <v>0</v>
      </c>
      <c r="AU19">
        <f>IF(doba!$L35&lt;=AU$2,IF(doba!$M35&gt;AU$2,AU$3,0),0)</f>
        <v>0</v>
      </c>
      <c r="AV19">
        <f>IF(doba!$L35&lt;=AV$2,IF(doba!$M35&gt;AV$2,AV$3,0),0)</f>
        <v>0</v>
      </c>
      <c r="AW19">
        <f>IF(doba!$L35&lt;=AW$2,IF(doba!$M35&gt;AW$2,AW$3,0),0)</f>
        <v>0</v>
      </c>
      <c r="AX19">
        <f>IF(doba!$L35&lt;=AX$2,IF(doba!$M35&gt;AX$2,AX$3,0),0)</f>
        <v>0</v>
      </c>
      <c r="AY19">
        <f>IF(doba!$L35&lt;=AY$2,IF(doba!$M35&gt;AY$2,AY$3,0),0)</f>
        <v>0</v>
      </c>
      <c r="AZ19">
        <f>IF(doba!$L35&lt;=AZ$2,IF(doba!$M35&gt;AZ$2,AZ$3,0),0)</f>
        <v>0</v>
      </c>
      <c r="BA19">
        <f>IF(doba!$L35&lt;=BA$2,IF(doba!$M35&gt;BA$2,BA$3,0),0)</f>
        <v>0</v>
      </c>
      <c r="BB19">
        <f>IF(doba!$L35&lt;=BB$2,IF(doba!$M35&gt;BB$2,BB$3,0),0)</f>
        <v>0</v>
      </c>
      <c r="BC19">
        <f>IF(doba!$L35&lt;=BC$2,IF(doba!$M35&gt;BC$2,BC$3,0),0)</f>
        <v>0</v>
      </c>
      <c r="BD19">
        <f>IF(doba!$L35&lt;=BD$2,IF(doba!$M35&gt;BD$2,BD$3,0),0)</f>
        <v>0</v>
      </c>
      <c r="BE19">
        <f>IF(doba!$L35&lt;=BE$2,IF(doba!$M35&gt;BE$2,BE$3,0),0)</f>
        <v>0</v>
      </c>
      <c r="BF19" s="1">
        <f t="shared" si="1"/>
        <v>0</v>
      </c>
    </row>
    <row r="20" spans="1:58" x14ac:dyDescent="0.2">
      <c r="A20">
        <v>17</v>
      </c>
      <c r="B20">
        <f>doba!$L36</f>
        <v>0</v>
      </c>
      <c r="C20">
        <f>doba!$M36</f>
        <v>0</v>
      </c>
      <c r="E20">
        <f>IF(doba!$L36&lt;=E$2,IF(doba!$M36&gt;E$2,E$3,0),0)</f>
        <v>0</v>
      </c>
      <c r="F20">
        <f>IF(doba!$L36&lt;=F$2,IF(doba!$M36&gt;F$2,F$3,0),0)</f>
        <v>0</v>
      </c>
      <c r="G20">
        <f>IF(doba!$L36&lt;=G$2,IF(doba!$M36&gt;G$2,G$3,0),0)</f>
        <v>0</v>
      </c>
      <c r="H20">
        <f>IF(doba!$L36&lt;=H$2,IF(doba!$M36&gt;H$2,H$3,0),0)</f>
        <v>0</v>
      </c>
      <c r="I20">
        <f>IF(doba!$L36&lt;=I$2,IF(doba!$M36&gt;I$2,I$3,0),0)</f>
        <v>0</v>
      </c>
      <c r="J20">
        <f>IF(doba!$L36&lt;=J$2,IF(doba!$M36&gt;J$2,J$3,0),0)</f>
        <v>0</v>
      </c>
      <c r="K20">
        <f>IF(doba!$L36&lt;=K$2,IF(doba!$M36&gt;K$2,K$3,0),0)</f>
        <v>0</v>
      </c>
      <c r="L20">
        <f>IF(doba!$L36&lt;=L$2,IF(doba!$M36&gt;L$2,L$3,0),0)</f>
        <v>0</v>
      </c>
      <c r="M20">
        <f>IF(doba!$L36&lt;=M$2,IF(doba!$M36&gt;M$2,M$3,0),0)</f>
        <v>0</v>
      </c>
      <c r="N20">
        <f>IF(doba!$L36&lt;=N$2,IF(doba!$M36&gt;N$2,N$3,0),0)</f>
        <v>0</v>
      </c>
      <c r="O20">
        <f>IF(doba!$L36&lt;=O$2,IF(doba!$M36&gt;O$2,O$3,0),0)</f>
        <v>0</v>
      </c>
      <c r="P20">
        <f>IF(doba!$L36&lt;=P$2,IF(doba!$M36&gt;P$2,P$3,0),0)</f>
        <v>0</v>
      </c>
      <c r="Q20">
        <f>IF(doba!$L36&lt;=Q$2,IF(doba!$M36&gt;Q$2,Q$3,0),0)</f>
        <v>0</v>
      </c>
      <c r="R20">
        <f>IF(doba!$L36&lt;=R$2,IF(doba!$M36&gt;R$2,R$3,0),0)</f>
        <v>0</v>
      </c>
      <c r="S20">
        <f>IF(doba!$L36&lt;=S$2,IF(doba!$M36&gt;S$2,S$3,0),0)</f>
        <v>0</v>
      </c>
      <c r="T20">
        <f>IF(doba!$L36&lt;=T$2,IF(doba!$M36&gt;T$2,T$3,0),0)</f>
        <v>0</v>
      </c>
      <c r="U20">
        <f>IF(doba!$L36&lt;=U$2,IF(doba!$M36&gt;U$2,U$3,0),0)</f>
        <v>0</v>
      </c>
      <c r="V20">
        <f>IF(doba!$L36&lt;=V$2,IF(doba!$M36&gt;V$2,V$3,0),0)</f>
        <v>0</v>
      </c>
      <c r="W20">
        <f>IF(doba!$L36&lt;=W$2,IF(doba!$M36&gt;W$2,W$3,0),0)</f>
        <v>0</v>
      </c>
      <c r="X20">
        <f>IF(doba!$L36&lt;=X$2,IF(doba!$M36&gt;X$2,X$3,0),0)</f>
        <v>0</v>
      </c>
      <c r="Y20">
        <f>IF(doba!$L36&lt;=Y$2,IF(doba!$M36&gt;Y$2,Y$3,0),0)</f>
        <v>0</v>
      </c>
      <c r="Z20">
        <f>IF(doba!$L36&lt;=Z$2,IF(doba!$M36&gt;Z$2,Z$3,0),0)</f>
        <v>0</v>
      </c>
      <c r="AA20">
        <f>IF(doba!$L36&lt;=AA$2,IF(doba!$M36&gt;AA$2,AA$3,0),0)</f>
        <v>0</v>
      </c>
      <c r="AB20">
        <f>IF(doba!$L36&lt;=AB$2,IF(doba!$M36&gt;AB$2,AB$3,0),0)</f>
        <v>0</v>
      </c>
      <c r="AC20" s="1">
        <f t="shared" si="0"/>
        <v>0</v>
      </c>
      <c r="AH20">
        <f>IF(doba!$L36&lt;=AH$2,IF(doba!$M36&gt;AH$2,AH$3,0),0)</f>
        <v>0</v>
      </c>
      <c r="AI20">
        <f>IF(doba!$L36&lt;=AI$2,IF(doba!$M36&gt;AI$2,AI$3,0),0)</f>
        <v>0</v>
      </c>
      <c r="AJ20">
        <f>IF(doba!$L36&lt;=AJ$2,IF(doba!$M36&gt;AJ$2,AJ$3,0),0)</f>
        <v>0</v>
      </c>
      <c r="AK20">
        <f>IF(doba!$L36&lt;=AK$2,IF(doba!$M36&gt;AK$2,AK$3,0),0)</f>
        <v>0</v>
      </c>
      <c r="AL20">
        <f>IF(doba!$L36&lt;=AL$2,IF(doba!$M36&gt;AL$2,AL$3,0),0)</f>
        <v>0</v>
      </c>
      <c r="AM20">
        <f>IF(doba!$L36&lt;=AM$2,IF(doba!$M36&gt;AM$2,AM$3,0),0)</f>
        <v>0</v>
      </c>
      <c r="AN20">
        <f>IF(doba!$L36&lt;=AN$2,IF(doba!$M36&gt;AN$2,AN$3,0),0)</f>
        <v>0</v>
      </c>
      <c r="AO20">
        <f>IF(doba!$L36&lt;=AO$2,IF(doba!$M36&gt;AO$2,AO$3,0),0)</f>
        <v>0</v>
      </c>
      <c r="AP20">
        <f>IF(doba!$L36&lt;=AP$2,IF(doba!$M36&gt;AP$2,AP$3,0),0)</f>
        <v>0</v>
      </c>
      <c r="AQ20">
        <f>IF(doba!$L36&lt;=AQ$2,IF(doba!$M36&gt;AQ$2,AQ$3,0),0)</f>
        <v>0</v>
      </c>
      <c r="AR20">
        <f>IF(doba!$L36&lt;=AR$2,IF(doba!$M36&gt;AR$2,AR$3,0),0)</f>
        <v>0</v>
      </c>
      <c r="AS20">
        <f>IF(doba!$L36&lt;=AS$2,IF(doba!$M36&gt;AS$2,AS$3,0),0)</f>
        <v>0</v>
      </c>
      <c r="AT20">
        <f>IF(doba!$L36&lt;=AT$2,IF(doba!$M36&gt;AT$2,AT$3,0),0)</f>
        <v>0</v>
      </c>
      <c r="AU20">
        <f>IF(doba!$L36&lt;=AU$2,IF(doba!$M36&gt;AU$2,AU$3,0),0)</f>
        <v>0</v>
      </c>
      <c r="AV20">
        <f>IF(doba!$L36&lt;=AV$2,IF(doba!$M36&gt;AV$2,AV$3,0),0)</f>
        <v>0</v>
      </c>
      <c r="AW20">
        <f>IF(doba!$L36&lt;=AW$2,IF(doba!$M36&gt;AW$2,AW$3,0),0)</f>
        <v>0</v>
      </c>
      <c r="AX20">
        <f>IF(doba!$L36&lt;=AX$2,IF(doba!$M36&gt;AX$2,AX$3,0),0)</f>
        <v>0</v>
      </c>
      <c r="AY20">
        <f>IF(doba!$L36&lt;=AY$2,IF(doba!$M36&gt;AY$2,AY$3,0),0)</f>
        <v>0</v>
      </c>
      <c r="AZ20">
        <f>IF(doba!$L36&lt;=AZ$2,IF(doba!$M36&gt;AZ$2,AZ$3,0),0)</f>
        <v>0</v>
      </c>
      <c r="BA20">
        <f>IF(doba!$L36&lt;=BA$2,IF(doba!$M36&gt;BA$2,BA$3,0),0)</f>
        <v>0</v>
      </c>
      <c r="BB20">
        <f>IF(doba!$L36&lt;=BB$2,IF(doba!$M36&gt;BB$2,BB$3,0),0)</f>
        <v>0</v>
      </c>
      <c r="BC20">
        <f>IF(doba!$L36&lt;=BC$2,IF(doba!$M36&gt;BC$2,BC$3,0),0)</f>
        <v>0</v>
      </c>
      <c r="BD20">
        <f>IF(doba!$L36&lt;=BD$2,IF(doba!$M36&gt;BD$2,BD$3,0),0)</f>
        <v>0</v>
      </c>
      <c r="BE20">
        <f>IF(doba!$L36&lt;=BE$2,IF(doba!$M36&gt;BE$2,BE$3,0),0)</f>
        <v>0</v>
      </c>
      <c r="BF20" s="1">
        <f t="shared" si="1"/>
        <v>0</v>
      </c>
    </row>
    <row r="21" spans="1:58" x14ac:dyDescent="0.2">
      <c r="A21">
        <v>18</v>
      </c>
      <c r="B21">
        <f>doba!$L37</f>
        <v>0</v>
      </c>
      <c r="C21">
        <f>doba!$M37</f>
        <v>0</v>
      </c>
      <c r="E21">
        <f>IF(doba!$L37&lt;=E$2,IF(doba!$M37&gt;E$2,E$3,0),0)</f>
        <v>0</v>
      </c>
      <c r="F21">
        <f>IF(doba!$L37&lt;=F$2,IF(doba!$M37&gt;F$2,F$3,0),0)</f>
        <v>0</v>
      </c>
      <c r="G21">
        <f>IF(doba!$L37&lt;=G$2,IF(doba!$M37&gt;G$2,G$3,0),0)</f>
        <v>0</v>
      </c>
      <c r="H21">
        <f>IF(doba!$L37&lt;=H$2,IF(doba!$M37&gt;H$2,H$3,0),0)</f>
        <v>0</v>
      </c>
      <c r="I21">
        <f>IF(doba!$L37&lt;=I$2,IF(doba!$M37&gt;I$2,I$3,0),0)</f>
        <v>0</v>
      </c>
      <c r="J21">
        <f>IF(doba!$L37&lt;=J$2,IF(doba!$M37&gt;J$2,J$3,0),0)</f>
        <v>0</v>
      </c>
      <c r="K21">
        <f>IF(doba!$L37&lt;=K$2,IF(doba!$M37&gt;K$2,K$3,0),0)</f>
        <v>0</v>
      </c>
      <c r="L21">
        <f>IF(doba!$L37&lt;=L$2,IF(doba!$M37&gt;L$2,L$3,0),0)</f>
        <v>0</v>
      </c>
      <c r="M21">
        <f>IF(doba!$L37&lt;=M$2,IF(doba!$M37&gt;M$2,M$3,0),0)</f>
        <v>0</v>
      </c>
      <c r="N21">
        <f>IF(doba!$L37&lt;=N$2,IF(doba!$M37&gt;N$2,N$3,0),0)</f>
        <v>0</v>
      </c>
      <c r="O21">
        <f>IF(doba!$L37&lt;=O$2,IF(doba!$M37&gt;O$2,O$3,0),0)</f>
        <v>0</v>
      </c>
      <c r="P21">
        <f>IF(doba!$L37&lt;=P$2,IF(doba!$M37&gt;P$2,P$3,0),0)</f>
        <v>0</v>
      </c>
      <c r="Q21">
        <f>IF(doba!$L37&lt;=Q$2,IF(doba!$M37&gt;Q$2,Q$3,0),0)</f>
        <v>0</v>
      </c>
      <c r="R21">
        <f>IF(doba!$L37&lt;=R$2,IF(doba!$M37&gt;R$2,R$3,0),0)</f>
        <v>0</v>
      </c>
      <c r="S21">
        <f>IF(doba!$L37&lt;=S$2,IF(doba!$M37&gt;S$2,S$3,0),0)</f>
        <v>0</v>
      </c>
      <c r="T21">
        <f>IF(doba!$L37&lt;=T$2,IF(doba!$M37&gt;T$2,T$3,0),0)</f>
        <v>0</v>
      </c>
      <c r="U21">
        <f>IF(doba!$L37&lt;=U$2,IF(doba!$M37&gt;U$2,U$3,0),0)</f>
        <v>0</v>
      </c>
      <c r="V21">
        <f>IF(doba!$L37&lt;=V$2,IF(doba!$M37&gt;V$2,V$3,0),0)</f>
        <v>0</v>
      </c>
      <c r="W21">
        <f>IF(doba!$L37&lt;=W$2,IF(doba!$M37&gt;W$2,W$3,0),0)</f>
        <v>0</v>
      </c>
      <c r="X21">
        <f>IF(doba!$L37&lt;=X$2,IF(doba!$M37&gt;X$2,X$3,0),0)</f>
        <v>0</v>
      </c>
      <c r="Y21">
        <f>IF(doba!$L37&lt;=Y$2,IF(doba!$M37&gt;Y$2,Y$3,0),0)</f>
        <v>0</v>
      </c>
      <c r="Z21">
        <f>IF(doba!$L37&lt;=Z$2,IF(doba!$M37&gt;Z$2,Z$3,0),0)</f>
        <v>0</v>
      </c>
      <c r="AA21">
        <f>IF(doba!$L37&lt;=AA$2,IF(doba!$M37&gt;AA$2,AA$3,0),0)</f>
        <v>0</v>
      </c>
      <c r="AB21">
        <f>IF(doba!$L37&lt;=AB$2,IF(doba!$M37&gt;AB$2,AB$3,0),0)</f>
        <v>0</v>
      </c>
      <c r="AC21" s="1">
        <f t="shared" si="0"/>
        <v>0</v>
      </c>
      <c r="AH21">
        <f>IF(doba!$L37&lt;=AH$2,IF(doba!$M37&gt;AH$2,AH$3,0),0)</f>
        <v>0</v>
      </c>
      <c r="AI21">
        <f>IF(doba!$L37&lt;=AI$2,IF(doba!$M37&gt;AI$2,AI$3,0),0)</f>
        <v>0</v>
      </c>
      <c r="AJ21">
        <f>IF(doba!$L37&lt;=AJ$2,IF(doba!$M37&gt;AJ$2,AJ$3,0),0)</f>
        <v>0</v>
      </c>
      <c r="AK21">
        <f>IF(doba!$L37&lt;=AK$2,IF(doba!$M37&gt;AK$2,AK$3,0),0)</f>
        <v>0</v>
      </c>
      <c r="AL21">
        <f>IF(doba!$L37&lt;=AL$2,IF(doba!$M37&gt;AL$2,AL$3,0),0)</f>
        <v>0</v>
      </c>
      <c r="AM21">
        <f>IF(doba!$L37&lt;=AM$2,IF(doba!$M37&gt;AM$2,AM$3,0),0)</f>
        <v>0</v>
      </c>
      <c r="AN21">
        <f>IF(doba!$L37&lt;=AN$2,IF(doba!$M37&gt;AN$2,AN$3,0),0)</f>
        <v>0</v>
      </c>
      <c r="AO21">
        <f>IF(doba!$L37&lt;=AO$2,IF(doba!$M37&gt;AO$2,AO$3,0),0)</f>
        <v>0</v>
      </c>
      <c r="AP21">
        <f>IF(doba!$L37&lt;=AP$2,IF(doba!$M37&gt;AP$2,AP$3,0),0)</f>
        <v>0</v>
      </c>
      <c r="AQ21">
        <f>IF(doba!$L37&lt;=AQ$2,IF(doba!$M37&gt;AQ$2,AQ$3,0),0)</f>
        <v>0</v>
      </c>
      <c r="AR21">
        <f>IF(doba!$L37&lt;=AR$2,IF(doba!$M37&gt;AR$2,AR$3,0),0)</f>
        <v>0</v>
      </c>
      <c r="AS21">
        <f>IF(doba!$L37&lt;=AS$2,IF(doba!$M37&gt;AS$2,AS$3,0),0)</f>
        <v>0</v>
      </c>
      <c r="AT21">
        <f>IF(doba!$L37&lt;=AT$2,IF(doba!$M37&gt;AT$2,AT$3,0),0)</f>
        <v>0</v>
      </c>
      <c r="AU21">
        <f>IF(doba!$L37&lt;=AU$2,IF(doba!$M37&gt;AU$2,AU$3,0),0)</f>
        <v>0</v>
      </c>
      <c r="AV21">
        <f>IF(doba!$L37&lt;=AV$2,IF(doba!$M37&gt;AV$2,AV$3,0),0)</f>
        <v>0</v>
      </c>
      <c r="AW21">
        <f>IF(doba!$L37&lt;=AW$2,IF(doba!$M37&gt;AW$2,AW$3,0),0)</f>
        <v>0</v>
      </c>
      <c r="AX21">
        <f>IF(doba!$L37&lt;=AX$2,IF(doba!$M37&gt;AX$2,AX$3,0),0)</f>
        <v>0</v>
      </c>
      <c r="AY21">
        <f>IF(doba!$L37&lt;=AY$2,IF(doba!$M37&gt;AY$2,AY$3,0),0)</f>
        <v>0</v>
      </c>
      <c r="AZ21">
        <f>IF(doba!$L37&lt;=AZ$2,IF(doba!$M37&gt;AZ$2,AZ$3,0),0)</f>
        <v>0</v>
      </c>
      <c r="BA21">
        <f>IF(doba!$L37&lt;=BA$2,IF(doba!$M37&gt;BA$2,BA$3,0),0)</f>
        <v>0</v>
      </c>
      <c r="BB21">
        <f>IF(doba!$L37&lt;=BB$2,IF(doba!$M37&gt;BB$2,BB$3,0),0)</f>
        <v>0</v>
      </c>
      <c r="BC21">
        <f>IF(doba!$L37&lt;=BC$2,IF(doba!$M37&gt;BC$2,BC$3,0),0)</f>
        <v>0</v>
      </c>
      <c r="BD21">
        <f>IF(doba!$L37&lt;=BD$2,IF(doba!$M37&gt;BD$2,BD$3,0),0)</f>
        <v>0</v>
      </c>
      <c r="BE21">
        <f>IF(doba!$L37&lt;=BE$2,IF(doba!$M37&gt;BE$2,BE$3,0),0)</f>
        <v>0</v>
      </c>
      <c r="BF21" s="1">
        <f t="shared" si="1"/>
        <v>0</v>
      </c>
    </row>
    <row r="22" spans="1:58" x14ac:dyDescent="0.2">
      <c r="A22">
        <v>19</v>
      </c>
      <c r="B22">
        <f>doba!$L38</f>
        <v>0</v>
      </c>
      <c r="C22">
        <f>doba!$M38</f>
        <v>0</v>
      </c>
      <c r="E22">
        <f>IF(doba!$L38&lt;=E$2,IF(doba!$M38&gt;E$2,E$3,0),0)</f>
        <v>0</v>
      </c>
      <c r="F22">
        <f>IF(doba!$L38&lt;=F$2,IF(doba!$M38&gt;F$2,F$3,0),0)</f>
        <v>0</v>
      </c>
      <c r="G22">
        <f>IF(doba!$L38&lt;=G$2,IF(doba!$M38&gt;G$2,G$3,0),0)</f>
        <v>0</v>
      </c>
      <c r="H22">
        <f>IF(doba!$L38&lt;=H$2,IF(doba!$M38&gt;H$2,H$3,0),0)</f>
        <v>0</v>
      </c>
      <c r="I22">
        <f>IF(doba!$L38&lt;=I$2,IF(doba!$M38&gt;I$2,I$3,0),0)</f>
        <v>0</v>
      </c>
      <c r="J22">
        <f>IF(doba!$L38&lt;=J$2,IF(doba!$M38&gt;J$2,J$3,0),0)</f>
        <v>0</v>
      </c>
      <c r="K22">
        <f>IF(doba!$L38&lt;=K$2,IF(doba!$M38&gt;K$2,K$3,0),0)</f>
        <v>0</v>
      </c>
      <c r="L22">
        <f>IF(doba!$L38&lt;=L$2,IF(doba!$M38&gt;L$2,L$3,0),0)</f>
        <v>0</v>
      </c>
      <c r="M22">
        <f>IF(doba!$L38&lt;=M$2,IF(doba!$M38&gt;M$2,M$3,0),0)</f>
        <v>0</v>
      </c>
      <c r="N22">
        <f>IF(doba!$L38&lt;=N$2,IF(doba!$M38&gt;N$2,N$3,0),0)</f>
        <v>0</v>
      </c>
      <c r="O22">
        <f>IF(doba!$L38&lt;=O$2,IF(doba!$M38&gt;O$2,O$3,0),0)</f>
        <v>0</v>
      </c>
      <c r="P22">
        <f>IF(doba!$L38&lt;=P$2,IF(doba!$M38&gt;P$2,P$3,0),0)</f>
        <v>0</v>
      </c>
      <c r="Q22">
        <f>IF(doba!$L38&lt;=Q$2,IF(doba!$M38&gt;Q$2,Q$3,0),0)</f>
        <v>0</v>
      </c>
      <c r="R22">
        <f>IF(doba!$L38&lt;=R$2,IF(doba!$M38&gt;R$2,R$3,0),0)</f>
        <v>0</v>
      </c>
      <c r="S22">
        <f>IF(doba!$L38&lt;=S$2,IF(doba!$M38&gt;S$2,S$3,0),0)</f>
        <v>0</v>
      </c>
      <c r="T22">
        <f>IF(doba!$L38&lt;=T$2,IF(doba!$M38&gt;T$2,T$3,0),0)</f>
        <v>0</v>
      </c>
      <c r="U22">
        <f>IF(doba!$L38&lt;=U$2,IF(doba!$M38&gt;U$2,U$3,0),0)</f>
        <v>0</v>
      </c>
      <c r="V22">
        <f>IF(doba!$L38&lt;=V$2,IF(doba!$M38&gt;V$2,V$3,0),0)</f>
        <v>0</v>
      </c>
      <c r="W22">
        <f>IF(doba!$L38&lt;=W$2,IF(doba!$M38&gt;W$2,W$3,0),0)</f>
        <v>0</v>
      </c>
      <c r="X22">
        <f>IF(doba!$L38&lt;=X$2,IF(doba!$M38&gt;X$2,X$3,0),0)</f>
        <v>0</v>
      </c>
      <c r="Y22">
        <f>IF(doba!$L38&lt;=Y$2,IF(doba!$M38&gt;Y$2,Y$3,0),0)</f>
        <v>0</v>
      </c>
      <c r="Z22">
        <f>IF(doba!$L38&lt;=Z$2,IF(doba!$M38&gt;Z$2,Z$3,0),0)</f>
        <v>0</v>
      </c>
      <c r="AA22">
        <f>IF(doba!$L38&lt;=AA$2,IF(doba!$M38&gt;AA$2,AA$3,0),0)</f>
        <v>0</v>
      </c>
      <c r="AB22">
        <f>IF(doba!$L38&lt;=AB$2,IF(doba!$M38&gt;AB$2,AB$3,0),0)</f>
        <v>0</v>
      </c>
      <c r="AC22" s="1">
        <f t="shared" si="0"/>
        <v>0</v>
      </c>
      <c r="AH22">
        <f>IF(doba!$L38&lt;=AH$2,IF(doba!$M38&gt;AH$2,AH$3,0),0)</f>
        <v>0</v>
      </c>
      <c r="AI22">
        <f>IF(doba!$L38&lt;=AI$2,IF(doba!$M38&gt;AI$2,AI$3,0),0)</f>
        <v>0</v>
      </c>
      <c r="AJ22">
        <f>IF(doba!$L38&lt;=AJ$2,IF(doba!$M38&gt;AJ$2,AJ$3,0),0)</f>
        <v>0</v>
      </c>
      <c r="AK22">
        <f>IF(doba!$L38&lt;=AK$2,IF(doba!$M38&gt;AK$2,AK$3,0),0)</f>
        <v>0</v>
      </c>
      <c r="AL22">
        <f>IF(doba!$L38&lt;=AL$2,IF(doba!$M38&gt;AL$2,AL$3,0),0)</f>
        <v>0</v>
      </c>
      <c r="AM22">
        <f>IF(doba!$L38&lt;=AM$2,IF(doba!$M38&gt;AM$2,AM$3,0),0)</f>
        <v>0</v>
      </c>
      <c r="AN22">
        <f>IF(doba!$L38&lt;=AN$2,IF(doba!$M38&gt;AN$2,AN$3,0),0)</f>
        <v>0</v>
      </c>
      <c r="AO22">
        <f>IF(doba!$L38&lt;=AO$2,IF(doba!$M38&gt;AO$2,AO$3,0),0)</f>
        <v>0</v>
      </c>
      <c r="AP22">
        <f>IF(doba!$L38&lt;=AP$2,IF(doba!$M38&gt;AP$2,AP$3,0),0)</f>
        <v>0</v>
      </c>
      <c r="AQ22">
        <f>IF(doba!$L38&lt;=AQ$2,IF(doba!$M38&gt;AQ$2,AQ$3,0),0)</f>
        <v>0</v>
      </c>
      <c r="AR22">
        <f>IF(doba!$L38&lt;=AR$2,IF(doba!$M38&gt;AR$2,AR$3,0),0)</f>
        <v>0</v>
      </c>
      <c r="AS22">
        <f>IF(doba!$L38&lt;=AS$2,IF(doba!$M38&gt;AS$2,AS$3,0),0)</f>
        <v>0</v>
      </c>
      <c r="AT22">
        <f>IF(doba!$L38&lt;=AT$2,IF(doba!$M38&gt;AT$2,AT$3,0),0)</f>
        <v>0</v>
      </c>
      <c r="AU22">
        <f>IF(doba!$L38&lt;=AU$2,IF(doba!$M38&gt;AU$2,AU$3,0),0)</f>
        <v>0</v>
      </c>
      <c r="AV22">
        <f>IF(doba!$L38&lt;=AV$2,IF(doba!$M38&gt;AV$2,AV$3,0),0)</f>
        <v>0</v>
      </c>
      <c r="AW22">
        <f>IF(doba!$L38&lt;=AW$2,IF(doba!$M38&gt;AW$2,AW$3,0),0)</f>
        <v>0</v>
      </c>
      <c r="AX22">
        <f>IF(doba!$L38&lt;=AX$2,IF(doba!$M38&gt;AX$2,AX$3,0),0)</f>
        <v>0</v>
      </c>
      <c r="AY22">
        <f>IF(doba!$L38&lt;=AY$2,IF(doba!$M38&gt;AY$2,AY$3,0),0)</f>
        <v>0</v>
      </c>
      <c r="AZ22">
        <f>IF(doba!$L38&lt;=AZ$2,IF(doba!$M38&gt;AZ$2,AZ$3,0),0)</f>
        <v>0</v>
      </c>
      <c r="BA22">
        <f>IF(doba!$L38&lt;=BA$2,IF(doba!$M38&gt;BA$2,BA$3,0),0)</f>
        <v>0</v>
      </c>
      <c r="BB22">
        <f>IF(doba!$L38&lt;=BB$2,IF(doba!$M38&gt;BB$2,BB$3,0),0)</f>
        <v>0</v>
      </c>
      <c r="BC22">
        <f>IF(doba!$L38&lt;=BC$2,IF(doba!$M38&gt;BC$2,BC$3,0),0)</f>
        <v>0</v>
      </c>
      <c r="BD22">
        <f>IF(doba!$L38&lt;=BD$2,IF(doba!$M38&gt;BD$2,BD$3,0),0)</f>
        <v>0</v>
      </c>
      <c r="BE22">
        <f>IF(doba!$L38&lt;=BE$2,IF(doba!$M38&gt;BE$2,BE$3,0),0)</f>
        <v>0</v>
      </c>
      <c r="BF22" s="1">
        <f t="shared" si="1"/>
        <v>0</v>
      </c>
    </row>
    <row r="23" spans="1:58" x14ac:dyDescent="0.2">
      <c r="A23">
        <v>20</v>
      </c>
      <c r="B23">
        <f>doba!$L39</f>
        <v>0</v>
      </c>
      <c r="C23">
        <f>doba!$M39</f>
        <v>0</v>
      </c>
      <c r="E23">
        <f>IF(doba!$L39&lt;=E$2,IF(doba!$M39&gt;E$2,E$3,0),0)</f>
        <v>0</v>
      </c>
      <c r="F23">
        <f>IF(doba!$L39&lt;=F$2,IF(doba!$M39&gt;F$2,F$3,0),0)</f>
        <v>0</v>
      </c>
      <c r="G23">
        <f>IF(doba!$L39&lt;=G$2,IF(doba!$M39&gt;G$2,G$3,0),0)</f>
        <v>0</v>
      </c>
      <c r="H23">
        <f>IF(doba!$L39&lt;=H$2,IF(doba!$M39&gt;H$2,H$3,0),0)</f>
        <v>0</v>
      </c>
      <c r="I23">
        <f>IF(doba!$L39&lt;=I$2,IF(doba!$M39&gt;I$2,I$3,0),0)</f>
        <v>0</v>
      </c>
      <c r="J23">
        <f>IF(doba!$L39&lt;=J$2,IF(doba!$M39&gt;J$2,J$3,0),0)</f>
        <v>0</v>
      </c>
      <c r="K23">
        <f>IF(doba!$L39&lt;=K$2,IF(doba!$M39&gt;K$2,K$3,0),0)</f>
        <v>0</v>
      </c>
      <c r="L23">
        <f>IF(doba!$L39&lt;=L$2,IF(doba!$M39&gt;L$2,L$3,0),0)</f>
        <v>0</v>
      </c>
      <c r="M23">
        <f>IF(doba!$L39&lt;=M$2,IF(doba!$M39&gt;M$2,M$3,0),0)</f>
        <v>0</v>
      </c>
      <c r="N23">
        <f>IF(doba!$L39&lt;=N$2,IF(doba!$M39&gt;N$2,N$3,0),0)</f>
        <v>0</v>
      </c>
      <c r="O23">
        <f>IF(doba!$L39&lt;=O$2,IF(doba!$M39&gt;O$2,O$3,0),0)</f>
        <v>0</v>
      </c>
      <c r="P23">
        <f>IF(doba!$L39&lt;=P$2,IF(doba!$M39&gt;P$2,P$3,0),0)</f>
        <v>0</v>
      </c>
      <c r="Q23">
        <f>IF(doba!$L39&lt;=Q$2,IF(doba!$M39&gt;Q$2,Q$3,0),0)</f>
        <v>0</v>
      </c>
      <c r="R23">
        <f>IF(doba!$L39&lt;=R$2,IF(doba!$M39&gt;R$2,R$3,0),0)</f>
        <v>0</v>
      </c>
      <c r="S23">
        <f>IF(doba!$L39&lt;=S$2,IF(doba!$M39&gt;S$2,S$3,0),0)</f>
        <v>0</v>
      </c>
      <c r="T23">
        <f>IF(doba!$L39&lt;=T$2,IF(doba!$M39&gt;T$2,T$3,0),0)</f>
        <v>0</v>
      </c>
      <c r="U23">
        <f>IF(doba!$L39&lt;=U$2,IF(doba!$M39&gt;U$2,U$3,0),0)</f>
        <v>0</v>
      </c>
      <c r="V23">
        <f>IF(doba!$L39&lt;=V$2,IF(doba!$M39&gt;V$2,V$3,0),0)</f>
        <v>0</v>
      </c>
      <c r="W23">
        <f>IF(doba!$L39&lt;=W$2,IF(doba!$M39&gt;W$2,W$3,0),0)</f>
        <v>0</v>
      </c>
      <c r="X23">
        <f>IF(doba!$L39&lt;=X$2,IF(doba!$M39&gt;X$2,X$3,0),0)</f>
        <v>0</v>
      </c>
      <c r="Y23">
        <f>IF(doba!$L39&lt;=Y$2,IF(doba!$M39&gt;Y$2,Y$3,0),0)</f>
        <v>0</v>
      </c>
      <c r="Z23">
        <f>IF(doba!$L39&lt;=Z$2,IF(doba!$M39&gt;Z$2,Z$3,0),0)</f>
        <v>0</v>
      </c>
      <c r="AA23">
        <f>IF(doba!$L39&lt;=AA$2,IF(doba!$M39&gt;AA$2,AA$3,0),0)</f>
        <v>0</v>
      </c>
      <c r="AB23">
        <f>IF(doba!$L39&lt;=AB$2,IF(doba!$M39&gt;AB$2,AB$3,0),0)</f>
        <v>0</v>
      </c>
      <c r="AC23" s="1">
        <f t="shared" si="0"/>
        <v>0</v>
      </c>
      <c r="AH23">
        <f>IF(doba!$L39&lt;=AH$2,IF(doba!$M39&gt;AH$2,AH$3,0),0)</f>
        <v>0</v>
      </c>
      <c r="AI23">
        <f>IF(doba!$L39&lt;=AI$2,IF(doba!$M39&gt;AI$2,AI$3,0),0)</f>
        <v>0</v>
      </c>
      <c r="AJ23">
        <f>IF(doba!$L39&lt;=AJ$2,IF(doba!$M39&gt;AJ$2,AJ$3,0),0)</f>
        <v>0</v>
      </c>
      <c r="AK23">
        <f>IF(doba!$L39&lt;=AK$2,IF(doba!$M39&gt;AK$2,AK$3,0),0)</f>
        <v>0</v>
      </c>
      <c r="AL23">
        <f>IF(doba!$L39&lt;=AL$2,IF(doba!$M39&gt;AL$2,AL$3,0),0)</f>
        <v>0</v>
      </c>
      <c r="AM23">
        <f>IF(doba!$L39&lt;=AM$2,IF(doba!$M39&gt;AM$2,AM$3,0),0)</f>
        <v>0</v>
      </c>
      <c r="AN23">
        <f>IF(doba!$L39&lt;=AN$2,IF(doba!$M39&gt;AN$2,AN$3,0),0)</f>
        <v>0</v>
      </c>
      <c r="AO23">
        <f>IF(doba!$L39&lt;=AO$2,IF(doba!$M39&gt;AO$2,AO$3,0),0)</f>
        <v>0</v>
      </c>
      <c r="AP23">
        <f>IF(doba!$L39&lt;=AP$2,IF(doba!$M39&gt;AP$2,AP$3,0),0)</f>
        <v>0</v>
      </c>
      <c r="AQ23">
        <f>IF(doba!$L39&lt;=AQ$2,IF(doba!$M39&gt;AQ$2,AQ$3,0),0)</f>
        <v>0</v>
      </c>
      <c r="AR23">
        <f>IF(doba!$L39&lt;=AR$2,IF(doba!$M39&gt;AR$2,AR$3,0),0)</f>
        <v>0</v>
      </c>
      <c r="AS23">
        <f>IF(doba!$L39&lt;=AS$2,IF(doba!$M39&gt;AS$2,AS$3,0),0)</f>
        <v>0</v>
      </c>
      <c r="AT23">
        <f>IF(doba!$L39&lt;=AT$2,IF(doba!$M39&gt;AT$2,AT$3,0),0)</f>
        <v>0</v>
      </c>
      <c r="AU23">
        <f>IF(doba!$L39&lt;=AU$2,IF(doba!$M39&gt;AU$2,AU$3,0),0)</f>
        <v>0</v>
      </c>
      <c r="AV23">
        <f>IF(doba!$L39&lt;=AV$2,IF(doba!$M39&gt;AV$2,AV$3,0),0)</f>
        <v>0</v>
      </c>
      <c r="AW23">
        <f>IF(doba!$L39&lt;=AW$2,IF(doba!$M39&gt;AW$2,AW$3,0),0)</f>
        <v>0</v>
      </c>
      <c r="AX23">
        <f>IF(doba!$L39&lt;=AX$2,IF(doba!$M39&gt;AX$2,AX$3,0),0)</f>
        <v>0</v>
      </c>
      <c r="AY23">
        <f>IF(doba!$L39&lt;=AY$2,IF(doba!$M39&gt;AY$2,AY$3,0),0)</f>
        <v>0</v>
      </c>
      <c r="AZ23">
        <f>IF(doba!$L39&lt;=AZ$2,IF(doba!$M39&gt;AZ$2,AZ$3,0),0)</f>
        <v>0</v>
      </c>
      <c r="BA23">
        <f>IF(doba!$L39&lt;=BA$2,IF(doba!$M39&gt;BA$2,BA$3,0),0)</f>
        <v>0</v>
      </c>
      <c r="BB23">
        <f>IF(doba!$L39&lt;=BB$2,IF(doba!$M39&gt;BB$2,BB$3,0),0)</f>
        <v>0</v>
      </c>
      <c r="BC23">
        <f>IF(doba!$L39&lt;=BC$2,IF(doba!$M39&gt;BC$2,BC$3,0),0)</f>
        <v>0</v>
      </c>
      <c r="BD23">
        <f>IF(doba!$L39&lt;=BD$2,IF(doba!$M39&gt;BD$2,BD$3,0),0)</f>
        <v>0</v>
      </c>
      <c r="BE23">
        <f>IF(doba!$L39&lt;=BE$2,IF(doba!$M39&gt;BE$2,BE$3,0),0)</f>
        <v>0</v>
      </c>
      <c r="BF23" s="1">
        <f t="shared" si="1"/>
        <v>0</v>
      </c>
    </row>
    <row r="24" spans="1:58" x14ac:dyDescent="0.2">
      <c r="A24">
        <v>21</v>
      </c>
      <c r="B24">
        <f>doba!$L40</f>
        <v>0</v>
      </c>
      <c r="C24">
        <f>doba!$M40</f>
        <v>0</v>
      </c>
      <c r="E24">
        <f>IF(doba!$L40&lt;=E$2,IF(doba!$M40&gt;E$2,E$3,0),0)</f>
        <v>0</v>
      </c>
      <c r="F24">
        <f>IF(doba!$L40&lt;=F$2,IF(doba!$M40&gt;F$2,F$3,0),0)</f>
        <v>0</v>
      </c>
      <c r="G24">
        <f>IF(doba!$L40&lt;=G$2,IF(doba!$M40&gt;G$2,G$3,0),0)</f>
        <v>0</v>
      </c>
      <c r="H24">
        <f>IF(doba!$L40&lt;=H$2,IF(doba!$M40&gt;H$2,H$3,0),0)</f>
        <v>0</v>
      </c>
      <c r="I24">
        <f>IF(doba!$L40&lt;=I$2,IF(doba!$M40&gt;I$2,I$3,0),0)</f>
        <v>0</v>
      </c>
      <c r="J24">
        <f>IF(doba!$L40&lt;=J$2,IF(doba!$M40&gt;J$2,J$3,0),0)</f>
        <v>0</v>
      </c>
      <c r="K24">
        <f>IF(doba!$L40&lt;=K$2,IF(doba!$M40&gt;K$2,K$3,0),0)</f>
        <v>0</v>
      </c>
      <c r="L24">
        <f>IF(doba!$L40&lt;=L$2,IF(doba!$M40&gt;L$2,L$3,0),0)</f>
        <v>0</v>
      </c>
      <c r="M24">
        <f>IF(doba!$L40&lt;=M$2,IF(doba!$M40&gt;M$2,M$3,0),0)</f>
        <v>0</v>
      </c>
      <c r="N24">
        <f>IF(doba!$L40&lt;=N$2,IF(doba!$M40&gt;N$2,N$3,0),0)</f>
        <v>0</v>
      </c>
      <c r="O24">
        <f>IF(doba!$L40&lt;=O$2,IF(doba!$M40&gt;O$2,O$3,0),0)</f>
        <v>0</v>
      </c>
      <c r="P24">
        <f>IF(doba!$L40&lt;=P$2,IF(doba!$M40&gt;P$2,P$3,0),0)</f>
        <v>0</v>
      </c>
      <c r="Q24">
        <f>IF(doba!$L40&lt;=Q$2,IF(doba!$M40&gt;Q$2,Q$3,0),0)</f>
        <v>0</v>
      </c>
      <c r="R24">
        <f>IF(doba!$L40&lt;=R$2,IF(doba!$M40&gt;R$2,R$3,0),0)</f>
        <v>0</v>
      </c>
      <c r="S24">
        <f>IF(doba!$L40&lt;=S$2,IF(doba!$M40&gt;S$2,S$3,0),0)</f>
        <v>0</v>
      </c>
      <c r="T24">
        <f>IF(doba!$L40&lt;=T$2,IF(doba!$M40&gt;T$2,T$3,0),0)</f>
        <v>0</v>
      </c>
      <c r="U24">
        <f>IF(doba!$L40&lt;=U$2,IF(doba!$M40&gt;U$2,U$3,0),0)</f>
        <v>0</v>
      </c>
      <c r="V24">
        <f>IF(doba!$L40&lt;=V$2,IF(doba!$M40&gt;V$2,V$3,0),0)</f>
        <v>0</v>
      </c>
      <c r="W24">
        <f>IF(doba!$L40&lt;=W$2,IF(doba!$M40&gt;W$2,W$3,0),0)</f>
        <v>0</v>
      </c>
      <c r="X24">
        <f>IF(doba!$L40&lt;=X$2,IF(doba!$M40&gt;X$2,X$3,0),0)</f>
        <v>0</v>
      </c>
      <c r="Y24">
        <f>IF(doba!$L40&lt;=Y$2,IF(doba!$M40&gt;Y$2,Y$3,0),0)</f>
        <v>0</v>
      </c>
      <c r="Z24">
        <f>IF(doba!$L40&lt;=Z$2,IF(doba!$M40&gt;Z$2,Z$3,0),0)</f>
        <v>0</v>
      </c>
      <c r="AA24">
        <f>IF(doba!$L40&lt;=AA$2,IF(doba!$M40&gt;AA$2,AA$3,0),0)</f>
        <v>0</v>
      </c>
      <c r="AB24">
        <f>IF(doba!$L40&lt;=AB$2,IF(doba!$M40&gt;AB$2,AB$3,0),0)</f>
        <v>0</v>
      </c>
      <c r="AC24" s="1">
        <f t="shared" si="0"/>
        <v>0</v>
      </c>
      <c r="AH24">
        <f>IF(doba!$L40&lt;=AH$2,IF(doba!$M40&gt;AH$2,AH$3,0),0)</f>
        <v>0</v>
      </c>
      <c r="AI24">
        <f>IF(doba!$L40&lt;=AI$2,IF(doba!$M40&gt;AI$2,AI$3,0),0)</f>
        <v>0</v>
      </c>
      <c r="AJ24">
        <f>IF(doba!$L40&lt;=AJ$2,IF(doba!$M40&gt;AJ$2,AJ$3,0),0)</f>
        <v>0</v>
      </c>
      <c r="AK24">
        <f>IF(doba!$L40&lt;=AK$2,IF(doba!$M40&gt;AK$2,AK$3,0),0)</f>
        <v>0</v>
      </c>
      <c r="AL24">
        <f>IF(doba!$L40&lt;=AL$2,IF(doba!$M40&gt;AL$2,AL$3,0),0)</f>
        <v>0</v>
      </c>
      <c r="AM24">
        <f>IF(doba!$L40&lt;=AM$2,IF(doba!$M40&gt;AM$2,AM$3,0),0)</f>
        <v>0</v>
      </c>
      <c r="AN24">
        <f>IF(doba!$L40&lt;=AN$2,IF(doba!$M40&gt;AN$2,AN$3,0),0)</f>
        <v>0</v>
      </c>
      <c r="AO24">
        <f>IF(doba!$L40&lt;=AO$2,IF(doba!$M40&gt;AO$2,AO$3,0),0)</f>
        <v>0</v>
      </c>
      <c r="AP24">
        <f>IF(doba!$L40&lt;=AP$2,IF(doba!$M40&gt;AP$2,AP$3,0),0)</f>
        <v>0</v>
      </c>
      <c r="AQ24">
        <f>IF(doba!$L40&lt;=AQ$2,IF(doba!$M40&gt;AQ$2,AQ$3,0),0)</f>
        <v>0</v>
      </c>
      <c r="AR24">
        <f>IF(doba!$L40&lt;=AR$2,IF(doba!$M40&gt;AR$2,AR$3,0),0)</f>
        <v>0</v>
      </c>
      <c r="AS24">
        <f>IF(doba!$L40&lt;=AS$2,IF(doba!$M40&gt;AS$2,AS$3,0),0)</f>
        <v>0</v>
      </c>
      <c r="AT24">
        <f>IF(doba!$L40&lt;=AT$2,IF(doba!$M40&gt;AT$2,AT$3,0),0)</f>
        <v>0</v>
      </c>
      <c r="AU24">
        <f>IF(doba!$L40&lt;=AU$2,IF(doba!$M40&gt;AU$2,AU$3,0),0)</f>
        <v>0</v>
      </c>
      <c r="AV24">
        <f>IF(doba!$L40&lt;=AV$2,IF(doba!$M40&gt;AV$2,AV$3,0),0)</f>
        <v>0</v>
      </c>
      <c r="AW24">
        <f>IF(doba!$L40&lt;=AW$2,IF(doba!$M40&gt;AW$2,AW$3,0),0)</f>
        <v>0</v>
      </c>
      <c r="AX24">
        <f>IF(doba!$L40&lt;=AX$2,IF(doba!$M40&gt;AX$2,AX$3,0),0)</f>
        <v>0</v>
      </c>
      <c r="AY24">
        <f>IF(doba!$L40&lt;=AY$2,IF(doba!$M40&gt;AY$2,AY$3,0),0)</f>
        <v>0</v>
      </c>
      <c r="AZ24">
        <f>IF(doba!$L40&lt;=AZ$2,IF(doba!$M40&gt;AZ$2,AZ$3,0),0)</f>
        <v>0</v>
      </c>
      <c r="BA24">
        <f>IF(doba!$L40&lt;=BA$2,IF(doba!$M40&gt;BA$2,BA$3,0),0)</f>
        <v>0</v>
      </c>
      <c r="BB24">
        <f>IF(doba!$L40&lt;=BB$2,IF(doba!$M40&gt;BB$2,BB$3,0),0)</f>
        <v>0</v>
      </c>
      <c r="BC24">
        <f>IF(doba!$L40&lt;=BC$2,IF(doba!$M40&gt;BC$2,BC$3,0),0)</f>
        <v>0</v>
      </c>
      <c r="BD24">
        <f>IF(doba!$L40&lt;=BD$2,IF(doba!$M40&gt;BD$2,BD$3,0),0)</f>
        <v>0</v>
      </c>
      <c r="BE24">
        <f>IF(doba!$L40&lt;=BE$2,IF(doba!$M40&gt;BE$2,BE$3,0),0)</f>
        <v>0</v>
      </c>
      <c r="BF24" s="1">
        <f t="shared" si="1"/>
        <v>0</v>
      </c>
    </row>
    <row r="25" spans="1:58" x14ac:dyDescent="0.2">
      <c r="A25">
        <v>22</v>
      </c>
      <c r="B25">
        <f>doba!$L41</f>
        <v>0</v>
      </c>
      <c r="C25">
        <f>doba!$M41</f>
        <v>0</v>
      </c>
      <c r="E25">
        <f>IF(doba!$L41&lt;=E$2,IF(doba!$M41&gt;E$2,E$3,0),0)</f>
        <v>0</v>
      </c>
      <c r="F25">
        <f>IF(doba!$L41&lt;=F$2,IF(doba!$M41&gt;F$2,F$3,0),0)</f>
        <v>0</v>
      </c>
      <c r="G25">
        <f>IF(doba!$L41&lt;=G$2,IF(doba!$M41&gt;G$2,G$3,0),0)</f>
        <v>0</v>
      </c>
      <c r="H25">
        <f>IF(doba!$L41&lt;=H$2,IF(doba!$M41&gt;H$2,H$3,0),0)</f>
        <v>0</v>
      </c>
      <c r="I25">
        <f>IF(doba!$L41&lt;=I$2,IF(doba!$M41&gt;I$2,I$3,0),0)</f>
        <v>0</v>
      </c>
      <c r="J25">
        <f>IF(doba!$L41&lt;=J$2,IF(doba!$M41&gt;J$2,J$3,0),0)</f>
        <v>0</v>
      </c>
      <c r="K25">
        <f>IF(doba!$L41&lt;=K$2,IF(doba!$M41&gt;K$2,K$3,0),0)</f>
        <v>0</v>
      </c>
      <c r="L25">
        <f>IF(doba!$L41&lt;=L$2,IF(doba!$M41&gt;L$2,L$3,0),0)</f>
        <v>0</v>
      </c>
      <c r="M25">
        <f>IF(doba!$L41&lt;=M$2,IF(doba!$M41&gt;M$2,M$3,0),0)</f>
        <v>0</v>
      </c>
      <c r="N25">
        <f>IF(doba!$L41&lt;=N$2,IF(doba!$M41&gt;N$2,N$3,0),0)</f>
        <v>0</v>
      </c>
      <c r="O25">
        <f>IF(doba!$L41&lt;=O$2,IF(doba!$M41&gt;O$2,O$3,0),0)</f>
        <v>0</v>
      </c>
      <c r="P25">
        <f>IF(doba!$L41&lt;=P$2,IF(doba!$M41&gt;P$2,P$3,0),0)</f>
        <v>0</v>
      </c>
      <c r="Q25">
        <f>IF(doba!$L41&lt;=Q$2,IF(doba!$M41&gt;Q$2,Q$3,0),0)</f>
        <v>0</v>
      </c>
      <c r="R25">
        <f>IF(doba!$L41&lt;=R$2,IF(doba!$M41&gt;R$2,R$3,0),0)</f>
        <v>0</v>
      </c>
      <c r="S25">
        <f>IF(doba!$L41&lt;=S$2,IF(doba!$M41&gt;S$2,S$3,0),0)</f>
        <v>0</v>
      </c>
      <c r="T25">
        <f>IF(doba!$L41&lt;=T$2,IF(doba!$M41&gt;T$2,T$3,0),0)</f>
        <v>0</v>
      </c>
      <c r="U25">
        <f>IF(doba!$L41&lt;=U$2,IF(doba!$M41&gt;U$2,U$3,0),0)</f>
        <v>0</v>
      </c>
      <c r="V25">
        <f>IF(doba!$L41&lt;=V$2,IF(doba!$M41&gt;V$2,V$3,0),0)</f>
        <v>0</v>
      </c>
      <c r="W25">
        <f>IF(doba!$L41&lt;=W$2,IF(doba!$M41&gt;W$2,W$3,0),0)</f>
        <v>0</v>
      </c>
      <c r="X25">
        <f>IF(doba!$L41&lt;=X$2,IF(doba!$M41&gt;X$2,X$3,0),0)</f>
        <v>0</v>
      </c>
      <c r="Y25">
        <f>IF(doba!$L41&lt;=Y$2,IF(doba!$M41&gt;Y$2,Y$3,0),0)</f>
        <v>0</v>
      </c>
      <c r="Z25">
        <f>IF(doba!$L41&lt;=Z$2,IF(doba!$M41&gt;Z$2,Z$3,0),0)</f>
        <v>0</v>
      </c>
      <c r="AA25">
        <f>IF(doba!$L41&lt;=AA$2,IF(doba!$M41&gt;AA$2,AA$3,0),0)</f>
        <v>0</v>
      </c>
      <c r="AB25">
        <f>IF(doba!$L41&lt;=AB$2,IF(doba!$M41&gt;AB$2,AB$3,0),0)</f>
        <v>0</v>
      </c>
      <c r="AC25" s="1">
        <f t="shared" si="0"/>
        <v>0</v>
      </c>
      <c r="AH25">
        <f>IF(doba!$L41&lt;=AH$2,IF(doba!$M41&gt;AH$2,AH$3,0),0)</f>
        <v>0</v>
      </c>
      <c r="AI25">
        <f>IF(doba!$L41&lt;=AI$2,IF(doba!$M41&gt;AI$2,AI$3,0),0)</f>
        <v>0</v>
      </c>
      <c r="AJ25">
        <f>IF(doba!$L41&lt;=AJ$2,IF(doba!$M41&gt;AJ$2,AJ$3,0),0)</f>
        <v>0</v>
      </c>
      <c r="AK25">
        <f>IF(doba!$L41&lt;=AK$2,IF(doba!$M41&gt;AK$2,AK$3,0),0)</f>
        <v>0</v>
      </c>
      <c r="AL25">
        <f>IF(doba!$L41&lt;=AL$2,IF(doba!$M41&gt;AL$2,AL$3,0),0)</f>
        <v>0</v>
      </c>
      <c r="AM25">
        <f>IF(doba!$L41&lt;=AM$2,IF(doba!$M41&gt;AM$2,AM$3,0),0)</f>
        <v>0</v>
      </c>
      <c r="AN25">
        <f>IF(doba!$L41&lt;=AN$2,IF(doba!$M41&gt;AN$2,AN$3,0),0)</f>
        <v>0</v>
      </c>
      <c r="AO25">
        <f>IF(doba!$L41&lt;=AO$2,IF(doba!$M41&gt;AO$2,AO$3,0),0)</f>
        <v>0</v>
      </c>
      <c r="AP25">
        <f>IF(doba!$L41&lt;=AP$2,IF(doba!$M41&gt;AP$2,AP$3,0),0)</f>
        <v>0</v>
      </c>
      <c r="AQ25">
        <f>IF(doba!$L41&lt;=AQ$2,IF(doba!$M41&gt;AQ$2,AQ$3,0),0)</f>
        <v>0</v>
      </c>
      <c r="AR25">
        <f>IF(doba!$L41&lt;=AR$2,IF(doba!$M41&gt;AR$2,AR$3,0),0)</f>
        <v>0</v>
      </c>
      <c r="AS25">
        <f>IF(doba!$L41&lt;=AS$2,IF(doba!$M41&gt;AS$2,AS$3,0),0)</f>
        <v>0</v>
      </c>
      <c r="AT25">
        <f>IF(doba!$L41&lt;=AT$2,IF(doba!$M41&gt;AT$2,AT$3,0),0)</f>
        <v>0</v>
      </c>
      <c r="AU25">
        <f>IF(doba!$L41&lt;=AU$2,IF(doba!$M41&gt;AU$2,AU$3,0),0)</f>
        <v>0</v>
      </c>
      <c r="AV25">
        <f>IF(doba!$L41&lt;=AV$2,IF(doba!$M41&gt;AV$2,AV$3,0),0)</f>
        <v>0</v>
      </c>
      <c r="AW25">
        <f>IF(doba!$L41&lt;=AW$2,IF(doba!$M41&gt;AW$2,AW$3,0),0)</f>
        <v>0</v>
      </c>
      <c r="AX25">
        <f>IF(doba!$L41&lt;=AX$2,IF(doba!$M41&gt;AX$2,AX$3,0),0)</f>
        <v>0</v>
      </c>
      <c r="AY25">
        <f>IF(doba!$L41&lt;=AY$2,IF(doba!$M41&gt;AY$2,AY$3,0),0)</f>
        <v>0</v>
      </c>
      <c r="AZ25">
        <f>IF(doba!$L41&lt;=AZ$2,IF(doba!$M41&gt;AZ$2,AZ$3,0),0)</f>
        <v>0</v>
      </c>
      <c r="BA25">
        <f>IF(doba!$L41&lt;=BA$2,IF(doba!$M41&gt;BA$2,BA$3,0),0)</f>
        <v>0</v>
      </c>
      <c r="BB25">
        <f>IF(doba!$L41&lt;=BB$2,IF(doba!$M41&gt;BB$2,BB$3,0),0)</f>
        <v>0</v>
      </c>
      <c r="BC25">
        <f>IF(doba!$L41&lt;=BC$2,IF(doba!$M41&gt;BC$2,BC$3,0),0)</f>
        <v>0</v>
      </c>
      <c r="BD25">
        <f>IF(doba!$L41&lt;=BD$2,IF(doba!$M41&gt;BD$2,BD$3,0),0)</f>
        <v>0</v>
      </c>
      <c r="BE25">
        <f>IF(doba!$L41&lt;=BE$2,IF(doba!$M41&gt;BE$2,BE$3,0),0)</f>
        <v>0</v>
      </c>
      <c r="BF25" s="1">
        <f t="shared" si="1"/>
        <v>0</v>
      </c>
    </row>
    <row r="26" spans="1:58" x14ac:dyDescent="0.2">
      <c r="A26">
        <v>23</v>
      </c>
      <c r="B26">
        <f>doba!$L42</f>
        <v>0</v>
      </c>
      <c r="C26">
        <f>doba!$M42</f>
        <v>0</v>
      </c>
      <c r="E26">
        <f>IF(doba!$L42&lt;=E$2,IF(doba!$M42&gt;E$2,E$3,0),0)</f>
        <v>0</v>
      </c>
      <c r="F26">
        <f>IF(doba!$L42&lt;=F$2,IF(doba!$M42&gt;F$2,F$3,0),0)</f>
        <v>0</v>
      </c>
      <c r="G26">
        <f>IF(doba!$L42&lt;=G$2,IF(doba!$M42&gt;G$2,G$3,0),0)</f>
        <v>0</v>
      </c>
      <c r="H26">
        <f>IF(doba!$L42&lt;=H$2,IF(doba!$M42&gt;H$2,H$3,0),0)</f>
        <v>0</v>
      </c>
      <c r="I26">
        <f>IF(doba!$L42&lt;=I$2,IF(doba!$M42&gt;I$2,I$3,0),0)</f>
        <v>0</v>
      </c>
      <c r="J26">
        <f>IF(doba!$L42&lt;=J$2,IF(doba!$M42&gt;J$2,J$3,0),0)</f>
        <v>0</v>
      </c>
      <c r="K26">
        <f>IF(doba!$L42&lt;=K$2,IF(doba!$M42&gt;K$2,K$3,0),0)</f>
        <v>0</v>
      </c>
      <c r="L26">
        <f>IF(doba!$L42&lt;=L$2,IF(doba!$M42&gt;L$2,L$3,0),0)</f>
        <v>0</v>
      </c>
      <c r="M26">
        <f>IF(doba!$L42&lt;=M$2,IF(doba!$M42&gt;M$2,M$3,0),0)</f>
        <v>0</v>
      </c>
      <c r="N26">
        <f>IF(doba!$L42&lt;=N$2,IF(doba!$M42&gt;N$2,N$3,0),0)</f>
        <v>0</v>
      </c>
      <c r="O26">
        <f>IF(doba!$L42&lt;=O$2,IF(doba!$M42&gt;O$2,O$3,0),0)</f>
        <v>0</v>
      </c>
      <c r="P26">
        <f>IF(doba!$L42&lt;=P$2,IF(doba!$M42&gt;P$2,P$3,0),0)</f>
        <v>0</v>
      </c>
      <c r="Q26">
        <f>IF(doba!$L42&lt;=Q$2,IF(doba!$M42&gt;Q$2,Q$3,0),0)</f>
        <v>0</v>
      </c>
      <c r="R26">
        <f>IF(doba!$L42&lt;=R$2,IF(doba!$M42&gt;R$2,R$3,0),0)</f>
        <v>0</v>
      </c>
      <c r="S26">
        <f>IF(doba!$L42&lt;=S$2,IF(doba!$M42&gt;S$2,S$3,0),0)</f>
        <v>0</v>
      </c>
      <c r="T26">
        <f>IF(doba!$L42&lt;=T$2,IF(doba!$M42&gt;T$2,T$3,0),0)</f>
        <v>0</v>
      </c>
      <c r="U26">
        <f>IF(doba!$L42&lt;=U$2,IF(doba!$M42&gt;U$2,U$3,0),0)</f>
        <v>0</v>
      </c>
      <c r="V26">
        <f>IF(doba!$L42&lt;=V$2,IF(doba!$M42&gt;V$2,V$3,0),0)</f>
        <v>0</v>
      </c>
      <c r="W26">
        <f>IF(doba!$L42&lt;=W$2,IF(doba!$M42&gt;W$2,W$3,0),0)</f>
        <v>0</v>
      </c>
      <c r="X26">
        <f>IF(doba!$L42&lt;=X$2,IF(doba!$M42&gt;X$2,X$3,0),0)</f>
        <v>0</v>
      </c>
      <c r="Y26">
        <f>IF(doba!$L42&lt;=Y$2,IF(doba!$M42&gt;Y$2,Y$3,0),0)</f>
        <v>0</v>
      </c>
      <c r="Z26">
        <f>IF(doba!$L42&lt;=Z$2,IF(doba!$M42&gt;Z$2,Z$3,0),0)</f>
        <v>0</v>
      </c>
      <c r="AA26">
        <f>IF(doba!$L42&lt;=AA$2,IF(doba!$M42&gt;AA$2,AA$3,0),0)</f>
        <v>0</v>
      </c>
      <c r="AB26">
        <f>IF(doba!$L42&lt;=AB$2,IF(doba!$M42&gt;AB$2,AB$3,0),0)</f>
        <v>0</v>
      </c>
      <c r="AC26" s="1">
        <f t="shared" si="0"/>
        <v>0</v>
      </c>
      <c r="AH26">
        <f>IF(doba!$L42&lt;=AH$2,IF(doba!$M42&gt;AH$2,AH$3,0),0)</f>
        <v>0</v>
      </c>
      <c r="AI26">
        <f>IF(doba!$L42&lt;=AI$2,IF(doba!$M42&gt;AI$2,AI$3,0),0)</f>
        <v>0</v>
      </c>
      <c r="AJ26">
        <f>IF(doba!$L42&lt;=AJ$2,IF(doba!$M42&gt;AJ$2,AJ$3,0),0)</f>
        <v>0</v>
      </c>
      <c r="AK26">
        <f>IF(doba!$L42&lt;=AK$2,IF(doba!$M42&gt;AK$2,AK$3,0),0)</f>
        <v>0</v>
      </c>
      <c r="AL26">
        <f>IF(doba!$L42&lt;=AL$2,IF(doba!$M42&gt;AL$2,AL$3,0),0)</f>
        <v>0</v>
      </c>
      <c r="AM26">
        <f>IF(doba!$L42&lt;=AM$2,IF(doba!$M42&gt;AM$2,AM$3,0),0)</f>
        <v>0</v>
      </c>
      <c r="AN26">
        <f>IF(doba!$L42&lt;=AN$2,IF(doba!$M42&gt;AN$2,AN$3,0),0)</f>
        <v>0</v>
      </c>
      <c r="AO26">
        <f>IF(doba!$L42&lt;=AO$2,IF(doba!$M42&gt;AO$2,AO$3,0),0)</f>
        <v>0</v>
      </c>
      <c r="AP26">
        <f>IF(doba!$L42&lt;=AP$2,IF(doba!$M42&gt;AP$2,AP$3,0),0)</f>
        <v>0</v>
      </c>
      <c r="AQ26">
        <f>IF(doba!$L42&lt;=AQ$2,IF(doba!$M42&gt;AQ$2,AQ$3,0),0)</f>
        <v>0</v>
      </c>
      <c r="AR26">
        <f>IF(doba!$L42&lt;=AR$2,IF(doba!$M42&gt;AR$2,AR$3,0),0)</f>
        <v>0</v>
      </c>
      <c r="AS26">
        <f>IF(doba!$L42&lt;=AS$2,IF(doba!$M42&gt;AS$2,AS$3,0),0)</f>
        <v>0</v>
      </c>
      <c r="AT26">
        <f>IF(doba!$L42&lt;=AT$2,IF(doba!$M42&gt;AT$2,AT$3,0),0)</f>
        <v>0</v>
      </c>
      <c r="AU26">
        <f>IF(doba!$L42&lt;=AU$2,IF(doba!$M42&gt;AU$2,AU$3,0),0)</f>
        <v>0</v>
      </c>
      <c r="AV26">
        <f>IF(doba!$L42&lt;=AV$2,IF(doba!$M42&gt;AV$2,AV$3,0),0)</f>
        <v>0</v>
      </c>
      <c r="AW26">
        <f>IF(doba!$L42&lt;=AW$2,IF(doba!$M42&gt;AW$2,AW$3,0),0)</f>
        <v>0</v>
      </c>
      <c r="AX26">
        <f>IF(doba!$L42&lt;=AX$2,IF(doba!$M42&gt;AX$2,AX$3,0),0)</f>
        <v>0</v>
      </c>
      <c r="AY26">
        <f>IF(doba!$L42&lt;=AY$2,IF(doba!$M42&gt;AY$2,AY$3,0),0)</f>
        <v>0</v>
      </c>
      <c r="AZ26">
        <f>IF(doba!$L42&lt;=AZ$2,IF(doba!$M42&gt;AZ$2,AZ$3,0),0)</f>
        <v>0</v>
      </c>
      <c r="BA26">
        <f>IF(doba!$L42&lt;=BA$2,IF(doba!$M42&gt;BA$2,BA$3,0),0)</f>
        <v>0</v>
      </c>
      <c r="BB26">
        <f>IF(doba!$L42&lt;=BB$2,IF(doba!$M42&gt;BB$2,BB$3,0),0)</f>
        <v>0</v>
      </c>
      <c r="BC26">
        <f>IF(doba!$L42&lt;=BC$2,IF(doba!$M42&gt;BC$2,BC$3,0),0)</f>
        <v>0</v>
      </c>
      <c r="BD26">
        <f>IF(doba!$L42&lt;=BD$2,IF(doba!$M42&gt;BD$2,BD$3,0),0)</f>
        <v>0</v>
      </c>
      <c r="BE26">
        <f>IF(doba!$L42&lt;=BE$2,IF(doba!$M42&gt;BE$2,BE$3,0),0)</f>
        <v>0</v>
      </c>
      <c r="BF26" s="1">
        <f t="shared" si="1"/>
        <v>0</v>
      </c>
    </row>
    <row r="27" spans="1:58" x14ac:dyDescent="0.2">
      <c r="A27">
        <v>24</v>
      </c>
      <c r="B27">
        <f>doba!$L43</f>
        <v>0</v>
      </c>
      <c r="C27">
        <f>doba!$M43</f>
        <v>0</v>
      </c>
      <c r="E27">
        <f>IF(doba!$L43&lt;=E$2,IF(doba!$M43&gt;E$2,E$3,0),0)</f>
        <v>0</v>
      </c>
      <c r="F27">
        <f>IF(doba!$L43&lt;=F$2,IF(doba!$M43&gt;F$2,F$3,0),0)</f>
        <v>0</v>
      </c>
      <c r="G27">
        <f>IF(doba!$L43&lt;=G$2,IF(doba!$M43&gt;G$2,G$3,0),0)</f>
        <v>0</v>
      </c>
      <c r="H27">
        <f>IF(doba!$L43&lt;=H$2,IF(doba!$M43&gt;H$2,H$3,0),0)</f>
        <v>0</v>
      </c>
      <c r="I27">
        <f>IF(doba!$L43&lt;=I$2,IF(doba!$M43&gt;I$2,I$3,0),0)</f>
        <v>0</v>
      </c>
      <c r="J27">
        <f>IF(doba!$L43&lt;=J$2,IF(doba!$M43&gt;J$2,J$3,0),0)</f>
        <v>0</v>
      </c>
      <c r="K27">
        <f>IF(doba!$L43&lt;=K$2,IF(doba!$M43&gt;K$2,K$3,0),0)</f>
        <v>0</v>
      </c>
      <c r="L27">
        <f>IF(doba!$L43&lt;=L$2,IF(doba!$M43&gt;L$2,L$3,0),0)</f>
        <v>0</v>
      </c>
      <c r="M27">
        <f>IF(doba!$L43&lt;=M$2,IF(doba!$M43&gt;M$2,M$3,0),0)</f>
        <v>0</v>
      </c>
      <c r="N27">
        <f>IF(doba!$L43&lt;=N$2,IF(doba!$M43&gt;N$2,N$3,0),0)</f>
        <v>0</v>
      </c>
      <c r="O27">
        <f>IF(doba!$L43&lt;=O$2,IF(doba!$M43&gt;O$2,O$3,0),0)</f>
        <v>0</v>
      </c>
      <c r="P27">
        <f>IF(doba!$L43&lt;=P$2,IF(doba!$M43&gt;P$2,P$3,0),0)</f>
        <v>0</v>
      </c>
      <c r="Q27">
        <f>IF(doba!$L43&lt;=Q$2,IF(doba!$M43&gt;Q$2,Q$3,0),0)</f>
        <v>0</v>
      </c>
      <c r="R27">
        <f>IF(doba!$L43&lt;=R$2,IF(doba!$M43&gt;R$2,R$3,0),0)</f>
        <v>0</v>
      </c>
      <c r="S27">
        <f>IF(doba!$L43&lt;=S$2,IF(doba!$M43&gt;S$2,S$3,0),0)</f>
        <v>0</v>
      </c>
      <c r="T27">
        <f>IF(doba!$L43&lt;=T$2,IF(doba!$M43&gt;T$2,T$3,0),0)</f>
        <v>0</v>
      </c>
      <c r="U27">
        <f>IF(doba!$L43&lt;=U$2,IF(doba!$M43&gt;U$2,U$3,0),0)</f>
        <v>0</v>
      </c>
      <c r="V27">
        <f>IF(doba!$L43&lt;=V$2,IF(doba!$M43&gt;V$2,V$3,0),0)</f>
        <v>0</v>
      </c>
      <c r="W27">
        <f>IF(doba!$L43&lt;=W$2,IF(doba!$M43&gt;W$2,W$3,0),0)</f>
        <v>0</v>
      </c>
      <c r="X27">
        <f>IF(doba!$L43&lt;=X$2,IF(doba!$M43&gt;X$2,X$3,0),0)</f>
        <v>0</v>
      </c>
      <c r="Y27">
        <f>IF(doba!$L43&lt;=Y$2,IF(doba!$M43&gt;Y$2,Y$3,0),0)</f>
        <v>0</v>
      </c>
      <c r="Z27">
        <f>IF(doba!$L43&lt;=Z$2,IF(doba!$M43&gt;Z$2,Z$3,0),0)</f>
        <v>0</v>
      </c>
      <c r="AA27">
        <f>IF(doba!$L43&lt;=AA$2,IF(doba!$M43&gt;AA$2,AA$3,0),0)</f>
        <v>0</v>
      </c>
      <c r="AB27">
        <f>IF(doba!$L43&lt;=AB$2,IF(doba!$M43&gt;AB$2,AB$3,0),0)</f>
        <v>0</v>
      </c>
      <c r="AC27" s="1">
        <f t="shared" si="0"/>
        <v>0</v>
      </c>
      <c r="AH27">
        <f>IF(doba!$L43&lt;=AH$2,IF(doba!$M43&gt;AH$2,AH$3,0),0)</f>
        <v>0</v>
      </c>
      <c r="AI27">
        <f>IF(doba!$L43&lt;=AI$2,IF(doba!$M43&gt;AI$2,AI$3,0),0)</f>
        <v>0</v>
      </c>
      <c r="AJ27">
        <f>IF(doba!$L43&lt;=AJ$2,IF(doba!$M43&gt;AJ$2,AJ$3,0),0)</f>
        <v>0</v>
      </c>
      <c r="AK27">
        <f>IF(doba!$L43&lt;=AK$2,IF(doba!$M43&gt;AK$2,AK$3,0),0)</f>
        <v>0</v>
      </c>
      <c r="AL27">
        <f>IF(doba!$L43&lt;=AL$2,IF(doba!$M43&gt;AL$2,AL$3,0),0)</f>
        <v>0</v>
      </c>
      <c r="AM27">
        <f>IF(doba!$L43&lt;=AM$2,IF(doba!$M43&gt;AM$2,AM$3,0),0)</f>
        <v>0</v>
      </c>
      <c r="AN27">
        <f>IF(doba!$L43&lt;=AN$2,IF(doba!$M43&gt;AN$2,AN$3,0),0)</f>
        <v>0</v>
      </c>
      <c r="AO27">
        <f>IF(doba!$L43&lt;=AO$2,IF(doba!$M43&gt;AO$2,AO$3,0),0)</f>
        <v>0</v>
      </c>
      <c r="AP27">
        <f>IF(doba!$L43&lt;=AP$2,IF(doba!$M43&gt;AP$2,AP$3,0),0)</f>
        <v>0</v>
      </c>
      <c r="AQ27">
        <f>IF(doba!$L43&lt;=AQ$2,IF(doba!$M43&gt;AQ$2,AQ$3,0),0)</f>
        <v>0</v>
      </c>
      <c r="AR27">
        <f>IF(doba!$L43&lt;=AR$2,IF(doba!$M43&gt;AR$2,AR$3,0),0)</f>
        <v>0</v>
      </c>
      <c r="AS27">
        <f>IF(doba!$L43&lt;=AS$2,IF(doba!$M43&gt;AS$2,AS$3,0),0)</f>
        <v>0</v>
      </c>
      <c r="AT27">
        <f>IF(doba!$L43&lt;=AT$2,IF(doba!$M43&gt;AT$2,AT$3,0),0)</f>
        <v>0</v>
      </c>
      <c r="AU27">
        <f>IF(doba!$L43&lt;=AU$2,IF(doba!$M43&gt;AU$2,AU$3,0),0)</f>
        <v>0</v>
      </c>
      <c r="AV27">
        <f>IF(doba!$L43&lt;=AV$2,IF(doba!$M43&gt;AV$2,AV$3,0),0)</f>
        <v>0</v>
      </c>
      <c r="AW27">
        <f>IF(doba!$L43&lt;=AW$2,IF(doba!$M43&gt;AW$2,AW$3,0),0)</f>
        <v>0</v>
      </c>
      <c r="AX27">
        <f>IF(doba!$L43&lt;=AX$2,IF(doba!$M43&gt;AX$2,AX$3,0),0)</f>
        <v>0</v>
      </c>
      <c r="AY27">
        <f>IF(doba!$L43&lt;=AY$2,IF(doba!$M43&gt;AY$2,AY$3,0),0)</f>
        <v>0</v>
      </c>
      <c r="AZ27">
        <f>IF(doba!$L43&lt;=AZ$2,IF(doba!$M43&gt;AZ$2,AZ$3,0),0)</f>
        <v>0</v>
      </c>
      <c r="BA27">
        <f>IF(doba!$L43&lt;=BA$2,IF(doba!$M43&gt;BA$2,BA$3,0),0)</f>
        <v>0</v>
      </c>
      <c r="BB27">
        <f>IF(doba!$L43&lt;=BB$2,IF(doba!$M43&gt;BB$2,BB$3,0),0)</f>
        <v>0</v>
      </c>
      <c r="BC27">
        <f>IF(doba!$L43&lt;=BC$2,IF(doba!$M43&gt;BC$2,BC$3,0),0)</f>
        <v>0</v>
      </c>
      <c r="BD27">
        <f>IF(doba!$L43&lt;=BD$2,IF(doba!$M43&gt;BD$2,BD$3,0),0)</f>
        <v>0</v>
      </c>
      <c r="BE27">
        <f>IF(doba!$L43&lt;=BE$2,IF(doba!$M43&gt;BE$2,BE$3,0),0)</f>
        <v>0</v>
      </c>
      <c r="BF27" s="1">
        <f t="shared" si="1"/>
        <v>0</v>
      </c>
    </row>
    <row r="28" spans="1:58" x14ac:dyDescent="0.2">
      <c r="A28">
        <v>25</v>
      </c>
      <c r="B28">
        <f>doba!$L44</f>
        <v>0</v>
      </c>
      <c r="C28">
        <f>doba!$M44</f>
        <v>0</v>
      </c>
      <c r="E28">
        <f>IF(doba!$L44&lt;=E$2,IF(doba!$M44&gt;E$2,E$3,0),0)</f>
        <v>0</v>
      </c>
      <c r="F28">
        <f>IF(doba!$L44&lt;=F$2,IF(doba!$M44&gt;F$2,F$3,0),0)</f>
        <v>0</v>
      </c>
      <c r="G28">
        <f>IF(doba!$L44&lt;=G$2,IF(doba!$M44&gt;G$2,G$3,0),0)</f>
        <v>0</v>
      </c>
      <c r="H28">
        <f>IF(doba!$L44&lt;=H$2,IF(doba!$M44&gt;H$2,H$3,0),0)</f>
        <v>0</v>
      </c>
      <c r="I28">
        <f>IF(doba!$L44&lt;=I$2,IF(doba!$M44&gt;I$2,I$3,0),0)</f>
        <v>0</v>
      </c>
      <c r="J28">
        <f>IF(doba!$L44&lt;=J$2,IF(doba!$M44&gt;J$2,J$3,0),0)</f>
        <v>0</v>
      </c>
      <c r="K28">
        <f>IF(doba!$L44&lt;=K$2,IF(doba!$M44&gt;K$2,K$3,0),0)</f>
        <v>0</v>
      </c>
      <c r="L28">
        <f>IF(doba!$L44&lt;=L$2,IF(doba!$M44&gt;L$2,L$3,0),0)</f>
        <v>0</v>
      </c>
      <c r="M28">
        <f>IF(doba!$L44&lt;=M$2,IF(doba!$M44&gt;M$2,M$3,0),0)</f>
        <v>0</v>
      </c>
      <c r="N28">
        <f>IF(doba!$L44&lt;=N$2,IF(doba!$M44&gt;N$2,N$3,0),0)</f>
        <v>0</v>
      </c>
      <c r="O28">
        <f>IF(doba!$L44&lt;=O$2,IF(doba!$M44&gt;O$2,O$3,0),0)</f>
        <v>0</v>
      </c>
      <c r="P28">
        <f>IF(doba!$L44&lt;=P$2,IF(doba!$M44&gt;P$2,P$3,0),0)</f>
        <v>0</v>
      </c>
      <c r="Q28">
        <f>IF(doba!$L44&lt;=Q$2,IF(doba!$M44&gt;Q$2,Q$3,0),0)</f>
        <v>0</v>
      </c>
      <c r="R28">
        <f>IF(doba!$L44&lt;=R$2,IF(doba!$M44&gt;R$2,R$3,0),0)</f>
        <v>0</v>
      </c>
      <c r="S28">
        <f>IF(doba!$L44&lt;=S$2,IF(doba!$M44&gt;S$2,S$3,0),0)</f>
        <v>0</v>
      </c>
      <c r="T28">
        <f>IF(doba!$L44&lt;=T$2,IF(doba!$M44&gt;T$2,T$3,0),0)</f>
        <v>0</v>
      </c>
      <c r="U28">
        <f>IF(doba!$L44&lt;=U$2,IF(doba!$M44&gt;U$2,U$3,0),0)</f>
        <v>0</v>
      </c>
      <c r="V28">
        <f>IF(doba!$L44&lt;=V$2,IF(doba!$M44&gt;V$2,V$3,0),0)</f>
        <v>0</v>
      </c>
      <c r="W28">
        <f>IF(doba!$L44&lt;=W$2,IF(doba!$M44&gt;W$2,W$3,0),0)</f>
        <v>0</v>
      </c>
      <c r="X28">
        <f>IF(doba!$L44&lt;=X$2,IF(doba!$M44&gt;X$2,X$3,0),0)</f>
        <v>0</v>
      </c>
      <c r="Y28">
        <f>IF(doba!$L44&lt;=Y$2,IF(doba!$M44&gt;Y$2,Y$3,0),0)</f>
        <v>0</v>
      </c>
      <c r="Z28">
        <f>IF(doba!$L44&lt;=Z$2,IF(doba!$M44&gt;Z$2,Z$3,0),0)</f>
        <v>0</v>
      </c>
      <c r="AA28">
        <f>IF(doba!$L44&lt;=AA$2,IF(doba!$M44&gt;AA$2,AA$3,0),0)</f>
        <v>0</v>
      </c>
      <c r="AB28">
        <f>IF(doba!$L44&lt;=AB$2,IF(doba!$M44&gt;AB$2,AB$3,0),0)</f>
        <v>0</v>
      </c>
      <c r="AC28" s="1">
        <f t="shared" si="0"/>
        <v>0</v>
      </c>
      <c r="AH28">
        <f>IF(doba!$L44&lt;=AH$2,IF(doba!$M44&gt;AH$2,AH$3,0),0)</f>
        <v>0</v>
      </c>
      <c r="AI28">
        <f>IF(doba!$L44&lt;=AI$2,IF(doba!$M44&gt;AI$2,AI$3,0),0)</f>
        <v>0</v>
      </c>
      <c r="AJ28">
        <f>IF(doba!$L44&lt;=AJ$2,IF(doba!$M44&gt;AJ$2,AJ$3,0),0)</f>
        <v>0</v>
      </c>
      <c r="AK28">
        <f>IF(doba!$L44&lt;=AK$2,IF(doba!$M44&gt;AK$2,AK$3,0),0)</f>
        <v>0</v>
      </c>
      <c r="AL28">
        <f>IF(doba!$L44&lt;=AL$2,IF(doba!$M44&gt;AL$2,AL$3,0),0)</f>
        <v>0</v>
      </c>
      <c r="AM28">
        <f>IF(doba!$L44&lt;=AM$2,IF(doba!$M44&gt;AM$2,AM$3,0),0)</f>
        <v>0</v>
      </c>
      <c r="AN28">
        <f>IF(doba!$L44&lt;=AN$2,IF(doba!$M44&gt;AN$2,AN$3,0),0)</f>
        <v>0</v>
      </c>
      <c r="AO28">
        <f>IF(doba!$L44&lt;=AO$2,IF(doba!$M44&gt;AO$2,AO$3,0),0)</f>
        <v>0</v>
      </c>
      <c r="AP28">
        <f>IF(doba!$L44&lt;=AP$2,IF(doba!$M44&gt;AP$2,AP$3,0),0)</f>
        <v>0</v>
      </c>
      <c r="AQ28">
        <f>IF(doba!$L44&lt;=AQ$2,IF(doba!$M44&gt;AQ$2,AQ$3,0),0)</f>
        <v>0</v>
      </c>
      <c r="AR28">
        <f>IF(doba!$L44&lt;=AR$2,IF(doba!$M44&gt;AR$2,AR$3,0),0)</f>
        <v>0</v>
      </c>
      <c r="AS28">
        <f>IF(doba!$L44&lt;=AS$2,IF(doba!$M44&gt;AS$2,AS$3,0),0)</f>
        <v>0</v>
      </c>
      <c r="AT28">
        <f>IF(doba!$L44&lt;=AT$2,IF(doba!$M44&gt;AT$2,AT$3,0),0)</f>
        <v>0</v>
      </c>
      <c r="AU28">
        <f>IF(doba!$L44&lt;=AU$2,IF(doba!$M44&gt;AU$2,AU$3,0),0)</f>
        <v>0</v>
      </c>
      <c r="AV28">
        <f>IF(doba!$L44&lt;=AV$2,IF(doba!$M44&gt;AV$2,AV$3,0),0)</f>
        <v>0</v>
      </c>
      <c r="AW28">
        <f>IF(doba!$L44&lt;=AW$2,IF(doba!$M44&gt;AW$2,AW$3,0),0)</f>
        <v>0</v>
      </c>
      <c r="AX28">
        <f>IF(doba!$L44&lt;=AX$2,IF(doba!$M44&gt;AX$2,AX$3,0),0)</f>
        <v>0</v>
      </c>
      <c r="AY28">
        <f>IF(doba!$L44&lt;=AY$2,IF(doba!$M44&gt;AY$2,AY$3,0),0)</f>
        <v>0</v>
      </c>
      <c r="AZ28">
        <f>IF(doba!$L44&lt;=AZ$2,IF(doba!$M44&gt;AZ$2,AZ$3,0),0)</f>
        <v>0</v>
      </c>
      <c r="BA28">
        <f>IF(doba!$L44&lt;=BA$2,IF(doba!$M44&gt;BA$2,BA$3,0),0)</f>
        <v>0</v>
      </c>
      <c r="BB28">
        <f>IF(doba!$L44&lt;=BB$2,IF(doba!$M44&gt;BB$2,BB$3,0),0)</f>
        <v>0</v>
      </c>
      <c r="BC28">
        <f>IF(doba!$L44&lt;=BC$2,IF(doba!$M44&gt;BC$2,BC$3,0),0)</f>
        <v>0</v>
      </c>
      <c r="BD28">
        <f>IF(doba!$L44&lt;=BD$2,IF(doba!$M44&gt;BD$2,BD$3,0),0)</f>
        <v>0</v>
      </c>
      <c r="BE28">
        <f>IF(doba!$L44&lt;=BE$2,IF(doba!$M44&gt;BE$2,BE$3,0),0)</f>
        <v>0</v>
      </c>
      <c r="BF28" s="1">
        <f t="shared" si="1"/>
        <v>0</v>
      </c>
    </row>
    <row r="29" spans="1:58" x14ac:dyDescent="0.2">
      <c r="A29">
        <v>26</v>
      </c>
      <c r="B29">
        <f>doba!$L45</f>
        <v>0</v>
      </c>
      <c r="C29">
        <f>doba!$M45</f>
        <v>0</v>
      </c>
      <c r="E29">
        <f>IF(doba!$L45&lt;=E$2,IF(doba!$M45&gt;E$2,E$3,0),0)</f>
        <v>0</v>
      </c>
      <c r="F29">
        <f>IF(doba!$L45&lt;=F$2,IF(doba!$M45&gt;F$2,F$3,0),0)</f>
        <v>0</v>
      </c>
      <c r="G29">
        <f>IF(doba!$L45&lt;=G$2,IF(doba!$M45&gt;G$2,G$3,0),0)</f>
        <v>0</v>
      </c>
      <c r="H29">
        <f>IF(doba!$L45&lt;=H$2,IF(doba!$M45&gt;H$2,H$3,0),0)</f>
        <v>0</v>
      </c>
      <c r="I29">
        <f>IF(doba!$L45&lt;=I$2,IF(doba!$M45&gt;I$2,I$3,0),0)</f>
        <v>0</v>
      </c>
      <c r="J29">
        <f>IF(doba!$L45&lt;=J$2,IF(doba!$M45&gt;J$2,J$3,0),0)</f>
        <v>0</v>
      </c>
      <c r="K29">
        <f>IF(doba!$L45&lt;=K$2,IF(doba!$M45&gt;K$2,K$3,0),0)</f>
        <v>0</v>
      </c>
      <c r="L29">
        <f>IF(doba!$L45&lt;=L$2,IF(doba!$M45&gt;L$2,L$3,0),0)</f>
        <v>0</v>
      </c>
      <c r="M29">
        <f>IF(doba!$L45&lt;=M$2,IF(doba!$M45&gt;M$2,M$3,0),0)</f>
        <v>0</v>
      </c>
      <c r="N29">
        <f>IF(doba!$L45&lt;=N$2,IF(doba!$M45&gt;N$2,N$3,0),0)</f>
        <v>0</v>
      </c>
      <c r="O29">
        <f>IF(doba!$L45&lt;=O$2,IF(doba!$M45&gt;O$2,O$3,0),0)</f>
        <v>0</v>
      </c>
      <c r="P29">
        <f>IF(doba!$L45&lt;=P$2,IF(doba!$M45&gt;P$2,P$3,0),0)</f>
        <v>0</v>
      </c>
      <c r="Q29">
        <f>IF(doba!$L45&lt;=Q$2,IF(doba!$M45&gt;Q$2,Q$3,0),0)</f>
        <v>0</v>
      </c>
      <c r="R29">
        <f>IF(doba!$L45&lt;=R$2,IF(doba!$M45&gt;R$2,R$3,0),0)</f>
        <v>0</v>
      </c>
      <c r="S29">
        <f>IF(doba!$L45&lt;=S$2,IF(doba!$M45&gt;S$2,S$3,0),0)</f>
        <v>0</v>
      </c>
      <c r="T29">
        <f>IF(doba!$L45&lt;=T$2,IF(doba!$M45&gt;T$2,T$3,0),0)</f>
        <v>0</v>
      </c>
      <c r="U29">
        <f>IF(doba!$L45&lt;=U$2,IF(doba!$M45&gt;U$2,U$3,0),0)</f>
        <v>0</v>
      </c>
      <c r="V29">
        <f>IF(doba!$L45&lt;=V$2,IF(doba!$M45&gt;V$2,V$3,0),0)</f>
        <v>0</v>
      </c>
      <c r="W29">
        <f>IF(doba!$L45&lt;=W$2,IF(doba!$M45&gt;W$2,W$3,0),0)</f>
        <v>0</v>
      </c>
      <c r="X29">
        <f>IF(doba!$L45&lt;=X$2,IF(doba!$M45&gt;X$2,X$3,0),0)</f>
        <v>0</v>
      </c>
      <c r="Y29">
        <f>IF(doba!$L45&lt;=Y$2,IF(doba!$M45&gt;Y$2,Y$3,0),0)</f>
        <v>0</v>
      </c>
      <c r="Z29">
        <f>IF(doba!$L45&lt;=Z$2,IF(doba!$M45&gt;Z$2,Z$3,0),0)</f>
        <v>0</v>
      </c>
      <c r="AA29">
        <f>IF(doba!$L45&lt;=AA$2,IF(doba!$M45&gt;AA$2,AA$3,0),0)</f>
        <v>0</v>
      </c>
      <c r="AB29">
        <f>IF(doba!$L45&lt;=AB$2,IF(doba!$M45&gt;AB$2,AB$3,0),0)</f>
        <v>0</v>
      </c>
      <c r="AC29" s="1">
        <f t="shared" si="0"/>
        <v>0</v>
      </c>
      <c r="AH29">
        <f>IF(doba!$L45&lt;=AH$2,IF(doba!$M45&gt;AH$2,AH$3,0),0)</f>
        <v>0</v>
      </c>
      <c r="AI29">
        <f>IF(doba!$L45&lt;=AI$2,IF(doba!$M45&gt;AI$2,AI$3,0),0)</f>
        <v>0</v>
      </c>
      <c r="AJ29">
        <f>IF(doba!$L45&lt;=AJ$2,IF(doba!$M45&gt;AJ$2,AJ$3,0),0)</f>
        <v>0</v>
      </c>
      <c r="AK29">
        <f>IF(doba!$L45&lt;=AK$2,IF(doba!$M45&gt;AK$2,AK$3,0),0)</f>
        <v>0</v>
      </c>
      <c r="AL29">
        <f>IF(doba!$L45&lt;=AL$2,IF(doba!$M45&gt;AL$2,AL$3,0),0)</f>
        <v>0</v>
      </c>
      <c r="AM29">
        <f>IF(doba!$L45&lt;=AM$2,IF(doba!$M45&gt;AM$2,AM$3,0),0)</f>
        <v>0</v>
      </c>
      <c r="AN29">
        <f>IF(doba!$L45&lt;=AN$2,IF(doba!$M45&gt;AN$2,AN$3,0),0)</f>
        <v>0</v>
      </c>
      <c r="AO29">
        <f>IF(doba!$L45&lt;=AO$2,IF(doba!$M45&gt;AO$2,AO$3,0),0)</f>
        <v>0</v>
      </c>
      <c r="AP29">
        <f>IF(doba!$L45&lt;=AP$2,IF(doba!$M45&gt;AP$2,AP$3,0),0)</f>
        <v>0</v>
      </c>
      <c r="AQ29">
        <f>IF(doba!$L45&lt;=AQ$2,IF(doba!$M45&gt;AQ$2,AQ$3,0),0)</f>
        <v>0</v>
      </c>
      <c r="AR29">
        <f>IF(doba!$L45&lt;=AR$2,IF(doba!$M45&gt;AR$2,AR$3,0),0)</f>
        <v>0</v>
      </c>
      <c r="AS29">
        <f>IF(doba!$L45&lt;=AS$2,IF(doba!$M45&gt;AS$2,AS$3,0),0)</f>
        <v>0</v>
      </c>
      <c r="AT29">
        <f>IF(doba!$L45&lt;=AT$2,IF(doba!$M45&gt;AT$2,AT$3,0),0)</f>
        <v>0</v>
      </c>
      <c r="AU29">
        <f>IF(doba!$L45&lt;=AU$2,IF(doba!$M45&gt;AU$2,AU$3,0),0)</f>
        <v>0</v>
      </c>
      <c r="AV29">
        <f>IF(doba!$L45&lt;=AV$2,IF(doba!$M45&gt;AV$2,AV$3,0),0)</f>
        <v>0</v>
      </c>
      <c r="AW29">
        <f>IF(doba!$L45&lt;=AW$2,IF(doba!$M45&gt;AW$2,AW$3,0),0)</f>
        <v>0</v>
      </c>
      <c r="AX29">
        <f>IF(doba!$L45&lt;=AX$2,IF(doba!$M45&gt;AX$2,AX$3,0),0)</f>
        <v>0</v>
      </c>
      <c r="AY29">
        <f>IF(doba!$L45&lt;=AY$2,IF(doba!$M45&gt;AY$2,AY$3,0),0)</f>
        <v>0</v>
      </c>
      <c r="AZ29">
        <f>IF(doba!$L45&lt;=AZ$2,IF(doba!$M45&gt;AZ$2,AZ$3,0),0)</f>
        <v>0</v>
      </c>
      <c r="BA29">
        <f>IF(doba!$L45&lt;=BA$2,IF(doba!$M45&gt;BA$2,BA$3,0),0)</f>
        <v>0</v>
      </c>
      <c r="BB29">
        <f>IF(doba!$L45&lt;=BB$2,IF(doba!$M45&gt;BB$2,BB$3,0),0)</f>
        <v>0</v>
      </c>
      <c r="BC29">
        <f>IF(doba!$L45&lt;=BC$2,IF(doba!$M45&gt;BC$2,BC$3,0),0)</f>
        <v>0</v>
      </c>
      <c r="BD29">
        <f>IF(doba!$L45&lt;=BD$2,IF(doba!$M45&gt;BD$2,BD$3,0),0)</f>
        <v>0</v>
      </c>
      <c r="BE29">
        <f>IF(doba!$L45&lt;=BE$2,IF(doba!$M45&gt;BE$2,BE$3,0),0)</f>
        <v>0</v>
      </c>
      <c r="BF29" s="1">
        <f t="shared" si="1"/>
        <v>0</v>
      </c>
    </row>
    <row r="30" spans="1:58" x14ac:dyDescent="0.2">
      <c r="A30">
        <v>27</v>
      </c>
      <c r="B30">
        <f>doba!$L46</f>
        <v>0</v>
      </c>
      <c r="C30">
        <f>doba!$M46</f>
        <v>0</v>
      </c>
      <c r="E30">
        <f>IF(doba!$L46&lt;=E$2,IF(doba!$M46&gt;E$2,E$3,0),0)</f>
        <v>0</v>
      </c>
      <c r="F30">
        <f>IF(doba!$L46&lt;=F$2,IF(doba!$M46&gt;F$2,F$3,0),0)</f>
        <v>0</v>
      </c>
      <c r="G30">
        <f>IF(doba!$L46&lt;=G$2,IF(doba!$M46&gt;G$2,G$3,0),0)</f>
        <v>0</v>
      </c>
      <c r="H30">
        <f>IF(doba!$L46&lt;=H$2,IF(doba!$M46&gt;H$2,H$3,0),0)</f>
        <v>0</v>
      </c>
      <c r="I30">
        <f>IF(doba!$L46&lt;=I$2,IF(doba!$M46&gt;I$2,I$3,0),0)</f>
        <v>0</v>
      </c>
      <c r="J30">
        <f>IF(doba!$L46&lt;=J$2,IF(doba!$M46&gt;J$2,J$3,0),0)</f>
        <v>0</v>
      </c>
      <c r="K30">
        <f>IF(doba!$L46&lt;=K$2,IF(doba!$M46&gt;K$2,K$3,0),0)</f>
        <v>0</v>
      </c>
      <c r="L30">
        <f>IF(doba!$L46&lt;=L$2,IF(doba!$M46&gt;L$2,L$3,0),0)</f>
        <v>0</v>
      </c>
      <c r="M30">
        <f>IF(doba!$L46&lt;=M$2,IF(doba!$M46&gt;M$2,M$3,0),0)</f>
        <v>0</v>
      </c>
      <c r="N30">
        <f>IF(doba!$L46&lt;=N$2,IF(doba!$M46&gt;N$2,N$3,0),0)</f>
        <v>0</v>
      </c>
      <c r="O30">
        <f>IF(doba!$L46&lt;=O$2,IF(doba!$M46&gt;O$2,O$3,0),0)</f>
        <v>0</v>
      </c>
      <c r="P30">
        <f>IF(doba!$L46&lt;=P$2,IF(doba!$M46&gt;P$2,P$3,0),0)</f>
        <v>0</v>
      </c>
      <c r="Q30">
        <f>IF(doba!$L46&lt;=Q$2,IF(doba!$M46&gt;Q$2,Q$3,0),0)</f>
        <v>0</v>
      </c>
      <c r="R30">
        <f>IF(doba!$L46&lt;=R$2,IF(doba!$M46&gt;R$2,R$3,0),0)</f>
        <v>0</v>
      </c>
      <c r="S30">
        <f>IF(doba!$L46&lt;=S$2,IF(doba!$M46&gt;S$2,S$3,0),0)</f>
        <v>0</v>
      </c>
      <c r="T30">
        <f>IF(doba!$L46&lt;=T$2,IF(doba!$M46&gt;T$2,T$3,0),0)</f>
        <v>0</v>
      </c>
      <c r="U30">
        <f>IF(doba!$L46&lt;=U$2,IF(doba!$M46&gt;U$2,U$3,0),0)</f>
        <v>0</v>
      </c>
      <c r="V30">
        <f>IF(doba!$L46&lt;=V$2,IF(doba!$M46&gt;V$2,V$3,0),0)</f>
        <v>0</v>
      </c>
      <c r="W30">
        <f>IF(doba!$L46&lt;=W$2,IF(doba!$M46&gt;W$2,W$3,0),0)</f>
        <v>0</v>
      </c>
      <c r="X30">
        <f>IF(doba!$L46&lt;=X$2,IF(doba!$M46&gt;X$2,X$3,0),0)</f>
        <v>0</v>
      </c>
      <c r="Y30">
        <f>IF(doba!$L46&lt;=Y$2,IF(doba!$M46&gt;Y$2,Y$3,0),0)</f>
        <v>0</v>
      </c>
      <c r="Z30">
        <f>IF(doba!$L46&lt;=Z$2,IF(doba!$M46&gt;Z$2,Z$3,0),0)</f>
        <v>0</v>
      </c>
      <c r="AA30">
        <f>IF(doba!$L46&lt;=AA$2,IF(doba!$M46&gt;AA$2,AA$3,0),0)</f>
        <v>0</v>
      </c>
      <c r="AB30">
        <f>IF(doba!$L46&lt;=AB$2,IF(doba!$M46&gt;AB$2,AB$3,0),0)</f>
        <v>0</v>
      </c>
      <c r="AC30" s="1">
        <f t="shared" si="0"/>
        <v>0</v>
      </c>
      <c r="AH30">
        <f>IF(doba!$L46&lt;=AH$2,IF(doba!$M46&gt;AH$2,AH$3,0),0)</f>
        <v>0</v>
      </c>
      <c r="AI30">
        <f>IF(doba!$L46&lt;=AI$2,IF(doba!$M46&gt;AI$2,AI$3,0),0)</f>
        <v>0</v>
      </c>
      <c r="AJ30">
        <f>IF(doba!$L46&lt;=AJ$2,IF(doba!$M46&gt;AJ$2,AJ$3,0),0)</f>
        <v>0</v>
      </c>
      <c r="AK30">
        <f>IF(doba!$L46&lt;=AK$2,IF(doba!$M46&gt;AK$2,AK$3,0),0)</f>
        <v>0</v>
      </c>
      <c r="AL30">
        <f>IF(doba!$L46&lt;=AL$2,IF(doba!$M46&gt;AL$2,AL$3,0),0)</f>
        <v>0</v>
      </c>
      <c r="AM30">
        <f>IF(doba!$L46&lt;=AM$2,IF(doba!$M46&gt;AM$2,AM$3,0),0)</f>
        <v>0</v>
      </c>
      <c r="AN30">
        <f>IF(doba!$L46&lt;=AN$2,IF(doba!$M46&gt;AN$2,AN$3,0),0)</f>
        <v>0</v>
      </c>
      <c r="AO30">
        <f>IF(doba!$L46&lt;=AO$2,IF(doba!$M46&gt;AO$2,AO$3,0),0)</f>
        <v>0</v>
      </c>
      <c r="AP30">
        <f>IF(doba!$L46&lt;=AP$2,IF(doba!$M46&gt;AP$2,AP$3,0),0)</f>
        <v>0</v>
      </c>
      <c r="AQ30">
        <f>IF(doba!$L46&lt;=AQ$2,IF(doba!$M46&gt;AQ$2,AQ$3,0),0)</f>
        <v>0</v>
      </c>
      <c r="AR30">
        <f>IF(doba!$L46&lt;=AR$2,IF(doba!$M46&gt;AR$2,AR$3,0),0)</f>
        <v>0</v>
      </c>
      <c r="AS30">
        <f>IF(doba!$L46&lt;=AS$2,IF(doba!$M46&gt;AS$2,AS$3,0),0)</f>
        <v>0</v>
      </c>
      <c r="AT30">
        <f>IF(doba!$L46&lt;=AT$2,IF(doba!$M46&gt;AT$2,AT$3,0),0)</f>
        <v>0</v>
      </c>
      <c r="AU30">
        <f>IF(doba!$L46&lt;=AU$2,IF(doba!$M46&gt;AU$2,AU$3,0),0)</f>
        <v>0</v>
      </c>
      <c r="AV30">
        <f>IF(doba!$L46&lt;=AV$2,IF(doba!$M46&gt;AV$2,AV$3,0),0)</f>
        <v>0</v>
      </c>
      <c r="AW30">
        <f>IF(doba!$L46&lt;=AW$2,IF(doba!$M46&gt;AW$2,AW$3,0),0)</f>
        <v>0</v>
      </c>
      <c r="AX30">
        <f>IF(doba!$L46&lt;=AX$2,IF(doba!$M46&gt;AX$2,AX$3,0),0)</f>
        <v>0</v>
      </c>
      <c r="AY30">
        <f>IF(doba!$L46&lt;=AY$2,IF(doba!$M46&gt;AY$2,AY$3,0),0)</f>
        <v>0</v>
      </c>
      <c r="AZ30">
        <f>IF(doba!$L46&lt;=AZ$2,IF(doba!$M46&gt;AZ$2,AZ$3,0),0)</f>
        <v>0</v>
      </c>
      <c r="BA30">
        <f>IF(doba!$L46&lt;=BA$2,IF(doba!$M46&gt;BA$2,BA$3,0),0)</f>
        <v>0</v>
      </c>
      <c r="BB30">
        <f>IF(doba!$L46&lt;=BB$2,IF(doba!$M46&gt;BB$2,BB$3,0),0)</f>
        <v>0</v>
      </c>
      <c r="BC30">
        <f>IF(doba!$L46&lt;=BC$2,IF(doba!$M46&gt;BC$2,BC$3,0),0)</f>
        <v>0</v>
      </c>
      <c r="BD30">
        <f>IF(doba!$L46&lt;=BD$2,IF(doba!$M46&gt;BD$2,BD$3,0),0)</f>
        <v>0</v>
      </c>
      <c r="BE30">
        <f>IF(doba!$L46&lt;=BE$2,IF(doba!$M46&gt;BE$2,BE$3,0),0)</f>
        <v>0</v>
      </c>
      <c r="BF30" s="1">
        <f t="shared" si="1"/>
        <v>0</v>
      </c>
    </row>
    <row r="31" spans="1:58" x14ac:dyDescent="0.2">
      <c r="A31">
        <v>28</v>
      </c>
      <c r="B31">
        <f>doba!$L47</f>
        <v>0</v>
      </c>
      <c r="C31">
        <f>doba!$M47</f>
        <v>0</v>
      </c>
      <c r="E31">
        <f>IF(doba!$L47&lt;=E$2,IF(doba!$M47&gt;E$2,E$3,0),0)</f>
        <v>0</v>
      </c>
      <c r="F31">
        <f>IF(doba!$L47&lt;=F$2,IF(doba!$M47&gt;F$2,F$3,0),0)</f>
        <v>0</v>
      </c>
      <c r="G31">
        <f>IF(doba!$L47&lt;=G$2,IF(doba!$M47&gt;G$2,G$3,0),0)</f>
        <v>0</v>
      </c>
      <c r="H31">
        <f>IF(doba!$L47&lt;=H$2,IF(doba!$M47&gt;H$2,H$3,0),0)</f>
        <v>0</v>
      </c>
      <c r="I31">
        <f>IF(doba!$L47&lt;=I$2,IF(doba!$M47&gt;I$2,I$3,0),0)</f>
        <v>0</v>
      </c>
      <c r="J31">
        <f>IF(doba!$L47&lt;=J$2,IF(doba!$M47&gt;J$2,J$3,0),0)</f>
        <v>0</v>
      </c>
      <c r="K31">
        <f>IF(doba!$L47&lt;=K$2,IF(doba!$M47&gt;K$2,K$3,0),0)</f>
        <v>0</v>
      </c>
      <c r="L31">
        <f>IF(doba!$L47&lt;=L$2,IF(doba!$M47&gt;L$2,L$3,0),0)</f>
        <v>0</v>
      </c>
      <c r="M31">
        <f>IF(doba!$L47&lt;=M$2,IF(doba!$M47&gt;M$2,M$3,0),0)</f>
        <v>0</v>
      </c>
      <c r="N31">
        <f>IF(doba!$L47&lt;=N$2,IF(doba!$M47&gt;N$2,N$3,0),0)</f>
        <v>0</v>
      </c>
      <c r="O31">
        <f>IF(doba!$L47&lt;=O$2,IF(doba!$M47&gt;O$2,O$3,0),0)</f>
        <v>0</v>
      </c>
      <c r="P31">
        <f>IF(doba!$L47&lt;=P$2,IF(doba!$M47&gt;P$2,P$3,0),0)</f>
        <v>0</v>
      </c>
      <c r="Q31">
        <f>IF(doba!$L47&lt;=Q$2,IF(doba!$M47&gt;Q$2,Q$3,0),0)</f>
        <v>0</v>
      </c>
      <c r="R31">
        <f>IF(doba!$L47&lt;=R$2,IF(doba!$M47&gt;R$2,R$3,0),0)</f>
        <v>0</v>
      </c>
      <c r="S31">
        <f>IF(doba!$L47&lt;=S$2,IF(doba!$M47&gt;S$2,S$3,0),0)</f>
        <v>0</v>
      </c>
      <c r="T31">
        <f>IF(doba!$L47&lt;=T$2,IF(doba!$M47&gt;T$2,T$3,0),0)</f>
        <v>0</v>
      </c>
      <c r="U31">
        <f>IF(doba!$L47&lt;=U$2,IF(doba!$M47&gt;U$2,U$3,0),0)</f>
        <v>0</v>
      </c>
      <c r="V31">
        <f>IF(doba!$L47&lt;=V$2,IF(doba!$M47&gt;V$2,V$3,0),0)</f>
        <v>0</v>
      </c>
      <c r="W31">
        <f>IF(doba!$L47&lt;=W$2,IF(doba!$M47&gt;W$2,W$3,0),0)</f>
        <v>0</v>
      </c>
      <c r="X31">
        <f>IF(doba!$L47&lt;=X$2,IF(doba!$M47&gt;X$2,X$3,0),0)</f>
        <v>0</v>
      </c>
      <c r="Y31">
        <f>IF(doba!$L47&lt;=Y$2,IF(doba!$M47&gt;Y$2,Y$3,0),0)</f>
        <v>0</v>
      </c>
      <c r="Z31">
        <f>IF(doba!$L47&lt;=Z$2,IF(doba!$M47&gt;Z$2,Z$3,0),0)</f>
        <v>0</v>
      </c>
      <c r="AA31">
        <f>IF(doba!$L47&lt;=AA$2,IF(doba!$M47&gt;AA$2,AA$3,0),0)</f>
        <v>0</v>
      </c>
      <c r="AB31">
        <f>IF(doba!$L47&lt;=AB$2,IF(doba!$M47&gt;AB$2,AB$3,0),0)</f>
        <v>0</v>
      </c>
      <c r="AC31" s="1">
        <f t="shared" si="0"/>
        <v>0</v>
      </c>
      <c r="AH31">
        <f>IF(doba!$L47&lt;=AH$2,IF(doba!$M47&gt;AH$2,AH$3,0),0)</f>
        <v>0</v>
      </c>
      <c r="AI31">
        <f>IF(doba!$L47&lt;=AI$2,IF(doba!$M47&gt;AI$2,AI$3,0),0)</f>
        <v>0</v>
      </c>
      <c r="AJ31">
        <f>IF(doba!$L47&lt;=AJ$2,IF(doba!$M47&gt;AJ$2,AJ$3,0),0)</f>
        <v>0</v>
      </c>
      <c r="AK31">
        <f>IF(doba!$L47&lt;=AK$2,IF(doba!$M47&gt;AK$2,AK$3,0),0)</f>
        <v>0</v>
      </c>
      <c r="AL31">
        <f>IF(doba!$L47&lt;=AL$2,IF(doba!$M47&gt;AL$2,AL$3,0),0)</f>
        <v>0</v>
      </c>
      <c r="AM31">
        <f>IF(doba!$L47&lt;=AM$2,IF(doba!$M47&gt;AM$2,AM$3,0),0)</f>
        <v>0</v>
      </c>
      <c r="AN31">
        <f>IF(doba!$L47&lt;=AN$2,IF(doba!$M47&gt;AN$2,AN$3,0),0)</f>
        <v>0</v>
      </c>
      <c r="AO31">
        <f>IF(doba!$L47&lt;=AO$2,IF(doba!$M47&gt;AO$2,AO$3,0),0)</f>
        <v>0</v>
      </c>
      <c r="AP31">
        <f>IF(doba!$L47&lt;=AP$2,IF(doba!$M47&gt;AP$2,AP$3,0),0)</f>
        <v>0</v>
      </c>
      <c r="AQ31">
        <f>IF(doba!$L47&lt;=AQ$2,IF(doba!$M47&gt;AQ$2,AQ$3,0),0)</f>
        <v>0</v>
      </c>
      <c r="AR31">
        <f>IF(doba!$L47&lt;=AR$2,IF(doba!$M47&gt;AR$2,AR$3,0),0)</f>
        <v>0</v>
      </c>
      <c r="AS31">
        <f>IF(doba!$L47&lt;=AS$2,IF(doba!$M47&gt;AS$2,AS$3,0),0)</f>
        <v>0</v>
      </c>
      <c r="AT31">
        <f>IF(doba!$L47&lt;=AT$2,IF(doba!$M47&gt;AT$2,AT$3,0),0)</f>
        <v>0</v>
      </c>
      <c r="AU31">
        <f>IF(doba!$L47&lt;=AU$2,IF(doba!$M47&gt;AU$2,AU$3,0),0)</f>
        <v>0</v>
      </c>
      <c r="AV31">
        <f>IF(doba!$L47&lt;=AV$2,IF(doba!$M47&gt;AV$2,AV$3,0),0)</f>
        <v>0</v>
      </c>
      <c r="AW31">
        <f>IF(doba!$L47&lt;=AW$2,IF(doba!$M47&gt;AW$2,AW$3,0),0)</f>
        <v>0</v>
      </c>
      <c r="AX31">
        <f>IF(doba!$L47&lt;=AX$2,IF(doba!$M47&gt;AX$2,AX$3,0),0)</f>
        <v>0</v>
      </c>
      <c r="AY31">
        <f>IF(doba!$L47&lt;=AY$2,IF(doba!$M47&gt;AY$2,AY$3,0),0)</f>
        <v>0</v>
      </c>
      <c r="AZ31">
        <f>IF(doba!$L47&lt;=AZ$2,IF(doba!$M47&gt;AZ$2,AZ$3,0),0)</f>
        <v>0</v>
      </c>
      <c r="BA31">
        <f>IF(doba!$L47&lt;=BA$2,IF(doba!$M47&gt;BA$2,BA$3,0),0)</f>
        <v>0</v>
      </c>
      <c r="BB31">
        <f>IF(doba!$L47&lt;=BB$2,IF(doba!$M47&gt;BB$2,BB$3,0),0)</f>
        <v>0</v>
      </c>
      <c r="BC31">
        <f>IF(doba!$L47&lt;=BC$2,IF(doba!$M47&gt;BC$2,BC$3,0),0)</f>
        <v>0</v>
      </c>
      <c r="BD31">
        <f>IF(doba!$L47&lt;=BD$2,IF(doba!$M47&gt;BD$2,BD$3,0),0)</f>
        <v>0</v>
      </c>
      <c r="BE31">
        <f>IF(doba!$L47&lt;=BE$2,IF(doba!$M47&gt;BE$2,BE$3,0),0)</f>
        <v>0</v>
      </c>
      <c r="BF31" s="1">
        <f t="shared" si="1"/>
        <v>0</v>
      </c>
    </row>
    <row r="32" spans="1:58" x14ac:dyDescent="0.2">
      <c r="A32">
        <v>29</v>
      </c>
      <c r="B32">
        <f>doba!$L48</f>
        <v>0</v>
      </c>
      <c r="C32">
        <f>doba!$M48</f>
        <v>0</v>
      </c>
      <c r="E32">
        <f>IF(doba!$L48&lt;=E$2,IF(doba!$M48&gt;E$2,E$3,0),0)</f>
        <v>0</v>
      </c>
      <c r="F32">
        <f>IF(doba!$L48&lt;=F$2,IF(doba!$M48&gt;F$2,F$3,0),0)</f>
        <v>0</v>
      </c>
      <c r="G32">
        <f>IF(doba!$L48&lt;=G$2,IF(doba!$M48&gt;G$2,G$3,0),0)</f>
        <v>0</v>
      </c>
      <c r="H32">
        <f>IF(doba!$L48&lt;=H$2,IF(doba!$M48&gt;H$2,H$3,0),0)</f>
        <v>0</v>
      </c>
      <c r="I32">
        <f>IF(doba!$L48&lt;=I$2,IF(doba!$M48&gt;I$2,I$3,0),0)</f>
        <v>0</v>
      </c>
      <c r="J32">
        <f>IF(doba!$L48&lt;=J$2,IF(doba!$M48&gt;J$2,J$3,0),0)</f>
        <v>0</v>
      </c>
      <c r="K32">
        <f>IF(doba!$L48&lt;=K$2,IF(doba!$M48&gt;K$2,K$3,0),0)</f>
        <v>0</v>
      </c>
      <c r="L32">
        <f>IF(doba!$L48&lt;=L$2,IF(doba!$M48&gt;L$2,L$3,0),0)</f>
        <v>0</v>
      </c>
      <c r="M32">
        <f>IF(doba!$L48&lt;=M$2,IF(doba!$M48&gt;M$2,M$3,0),0)</f>
        <v>0</v>
      </c>
      <c r="N32">
        <f>IF(doba!$L48&lt;=N$2,IF(doba!$M48&gt;N$2,N$3,0),0)</f>
        <v>0</v>
      </c>
      <c r="O32">
        <f>IF(doba!$L48&lt;=O$2,IF(doba!$M48&gt;O$2,O$3,0),0)</f>
        <v>0</v>
      </c>
      <c r="P32">
        <f>IF(doba!$L48&lt;=P$2,IF(doba!$M48&gt;P$2,P$3,0),0)</f>
        <v>0</v>
      </c>
      <c r="Q32">
        <f>IF(doba!$L48&lt;=Q$2,IF(doba!$M48&gt;Q$2,Q$3,0),0)</f>
        <v>0</v>
      </c>
      <c r="R32">
        <f>IF(doba!$L48&lt;=R$2,IF(doba!$M48&gt;R$2,R$3,0),0)</f>
        <v>0</v>
      </c>
      <c r="S32">
        <f>IF(doba!$L48&lt;=S$2,IF(doba!$M48&gt;S$2,S$3,0),0)</f>
        <v>0</v>
      </c>
      <c r="T32">
        <f>IF(doba!$L48&lt;=T$2,IF(doba!$M48&gt;T$2,T$3,0),0)</f>
        <v>0</v>
      </c>
      <c r="U32">
        <f>IF(doba!$L48&lt;=U$2,IF(doba!$M48&gt;U$2,U$3,0),0)</f>
        <v>0</v>
      </c>
      <c r="V32">
        <f>IF(doba!$L48&lt;=V$2,IF(doba!$M48&gt;V$2,V$3,0),0)</f>
        <v>0</v>
      </c>
      <c r="W32">
        <f>IF(doba!$L48&lt;=W$2,IF(doba!$M48&gt;W$2,W$3,0),0)</f>
        <v>0</v>
      </c>
      <c r="X32">
        <f>IF(doba!$L48&lt;=X$2,IF(doba!$M48&gt;X$2,X$3,0),0)</f>
        <v>0</v>
      </c>
      <c r="Y32">
        <f>IF(doba!$L48&lt;=Y$2,IF(doba!$M48&gt;Y$2,Y$3,0),0)</f>
        <v>0</v>
      </c>
      <c r="Z32">
        <f>IF(doba!$L48&lt;=Z$2,IF(doba!$M48&gt;Z$2,Z$3,0),0)</f>
        <v>0</v>
      </c>
      <c r="AA32">
        <f>IF(doba!$L48&lt;=AA$2,IF(doba!$M48&gt;AA$2,AA$3,0),0)</f>
        <v>0</v>
      </c>
      <c r="AB32">
        <f>IF(doba!$L48&lt;=AB$2,IF(doba!$M48&gt;AB$2,AB$3,0),0)</f>
        <v>0</v>
      </c>
      <c r="AC32" s="1">
        <f t="shared" si="0"/>
        <v>0</v>
      </c>
      <c r="AH32">
        <f>IF(doba!$L48&lt;=AH$2,IF(doba!$M48&gt;AH$2,AH$3,0),0)</f>
        <v>0</v>
      </c>
      <c r="AI32">
        <f>IF(doba!$L48&lt;=AI$2,IF(doba!$M48&gt;AI$2,AI$3,0),0)</f>
        <v>0</v>
      </c>
      <c r="AJ32">
        <f>IF(doba!$L48&lt;=AJ$2,IF(doba!$M48&gt;AJ$2,AJ$3,0),0)</f>
        <v>0</v>
      </c>
      <c r="AK32">
        <f>IF(doba!$L48&lt;=AK$2,IF(doba!$M48&gt;AK$2,AK$3,0),0)</f>
        <v>0</v>
      </c>
      <c r="AL32">
        <f>IF(doba!$L48&lt;=AL$2,IF(doba!$M48&gt;AL$2,AL$3,0),0)</f>
        <v>0</v>
      </c>
      <c r="AM32">
        <f>IF(doba!$L48&lt;=AM$2,IF(doba!$M48&gt;AM$2,AM$3,0),0)</f>
        <v>0</v>
      </c>
      <c r="AN32">
        <f>IF(doba!$L48&lt;=AN$2,IF(doba!$M48&gt;AN$2,AN$3,0),0)</f>
        <v>0</v>
      </c>
      <c r="AO32">
        <f>IF(doba!$L48&lt;=AO$2,IF(doba!$M48&gt;AO$2,AO$3,0),0)</f>
        <v>0</v>
      </c>
      <c r="AP32">
        <f>IF(doba!$L48&lt;=AP$2,IF(doba!$M48&gt;AP$2,AP$3,0),0)</f>
        <v>0</v>
      </c>
      <c r="AQ32">
        <f>IF(doba!$L48&lt;=AQ$2,IF(doba!$M48&gt;AQ$2,AQ$3,0),0)</f>
        <v>0</v>
      </c>
      <c r="AR32">
        <f>IF(doba!$L48&lt;=AR$2,IF(doba!$M48&gt;AR$2,AR$3,0),0)</f>
        <v>0</v>
      </c>
      <c r="AS32">
        <f>IF(doba!$L48&lt;=AS$2,IF(doba!$M48&gt;AS$2,AS$3,0),0)</f>
        <v>0</v>
      </c>
      <c r="AT32">
        <f>IF(doba!$L48&lt;=AT$2,IF(doba!$M48&gt;AT$2,AT$3,0),0)</f>
        <v>0</v>
      </c>
      <c r="AU32">
        <f>IF(doba!$L48&lt;=AU$2,IF(doba!$M48&gt;AU$2,AU$3,0),0)</f>
        <v>0</v>
      </c>
      <c r="AV32">
        <f>IF(doba!$L48&lt;=AV$2,IF(doba!$M48&gt;AV$2,AV$3,0),0)</f>
        <v>0</v>
      </c>
      <c r="AW32">
        <f>IF(doba!$L48&lt;=AW$2,IF(doba!$M48&gt;AW$2,AW$3,0),0)</f>
        <v>0</v>
      </c>
      <c r="AX32">
        <f>IF(doba!$L48&lt;=AX$2,IF(doba!$M48&gt;AX$2,AX$3,0),0)</f>
        <v>0</v>
      </c>
      <c r="AY32">
        <f>IF(doba!$L48&lt;=AY$2,IF(doba!$M48&gt;AY$2,AY$3,0),0)</f>
        <v>0</v>
      </c>
      <c r="AZ32">
        <f>IF(doba!$L48&lt;=AZ$2,IF(doba!$M48&gt;AZ$2,AZ$3,0),0)</f>
        <v>0</v>
      </c>
      <c r="BA32">
        <f>IF(doba!$L48&lt;=BA$2,IF(doba!$M48&gt;BA$2,BA$3,0),0)</f>
        <v>0</v>
      </c>
      <c r="BB32">
        <f>IF(doba!$L48&lt;=BB$2,IF(doba!$M48&gt;BB$2,BB$3,0),0)</f>
        <v>0</v>
      </c>
      <c r="BC32">
        <f>IF(doba!$L48&lt;=BC$2,IF(doba!$M48&gt;BC$2,BC$3,0),0)</f>
        <v>0</v>
      </c>
      <c r="BD32">
        <f>IF(doba!$L48&lt;=BD$2,IF(doba!$M48&gt;BD$2,BD$3,0),0)</f>
        <v>0</v>
      </c>
      <c r="BE32">
        <f>IF(doba!$L48&lt;=BE$2,IF(doba!$M48&gt;BE$2,BE$3,0),0)</f>
        <v>0</v>
      </c>
      <c r="BF32" s="1">
        <f t="shared" si="1"/>
        <v>0</v>
      </c>
    </row>
    <row r="33" spans="1:58" x14ac:dyDescent="0.2">
      <c r="A33">
        <v>30</v>
      </c>
      <c r="B33">
        <f>doba!$L49</f>
        <v>0</v>
      </c>
      <c r="C33">
        <f>doba!$M49</f>
        <v>0</v>
      </c>
      <c r="E33">
        <f>IF(doba!$L49&lt;=E$2,IF(doba!$M49&gt;E$2,E$3,0),0)</f>
        <v>0</v>
      </c>
      <c r="F33">
        <f>IF(doba!$L49&lt;=F$2,IF(doba!$M49&gt;F$2,F$3,0),0)</f>
        <v>0</v>
      </c>
      <c r="G33">
        <f>IF(doba!$L49&lt;=G$2,IF(doba!$M49&gt;G$2,G$3,0),0)</f>
        <v>0</v>
      </c>
      <c r="H33">
        <f>IF(doba!$L49&lt;=H$2,IF(doba!$M49&gt;H$2,H$3,0),0)</f>
        <v>0</v>
      </c>
      <c r="I33">
        <f>IF(doba!$L49&lt;=I$2,IF(doba!$M49&gt;I$2,I$3,0),0)</f>
        <v>0</v>
      </c>
      <c r="J33">
        <f>IF(doba!$L49&lt;=J$2,IF(doba!$M49&gt;J$2,J$3,0),0)</f>
        <v>0</v>
      </c>
      <c r="K33">
        <f>IF(doba!$L49&lt;=K$2,IF(doba!$M49&gt;K$2,K$3,0),0)</f>
        <v>0</v>
      </c>
      <c r="L33">
        <f>IF(doba!$L49&lt;=L$2,IF(doba!$M49&gt;L$2,L$3,0),0)</f>
        <v>0</v>
      </c>
      <c r="M33">
        <f>IF(doba!$L49&lt;=M$2,IF(doba!$M49&gt;M$2,M$3,0),0)</f>
        <v>0</v>
      </c>
      <c r="N33">
        <f>IF(doba!$L49&lt;=N$2,IF(doba!$M49&gt;N$2,N$3,0),0)</f>
        <v>0</v>
      </c>
      <c r="O33">
        <f>IF(doba!$L49&lt;=O$2,IF(doba!$M49&gt;O$2,O$3,0),0)</f>
        <v>0</v>
      </c>
      <c r="P33">
        <f>IF(doba!$L49&lt;=P$2,IF(doba!$M49&gt;P$2,P$3,0),0)</f>
        <v>0</v>
      </c>
      <c r="Q33">
        <f>IF(doba!$L49&lt;=Q$2,IF(doba!$M49&gt;Q$2,Q$3,0),0)</f>
        <v>0</v>
      </c>
      <c r="R33">
        <f>IF(doba!$L49&lt;=R$2,IF(doba!$M49&gt;R$2,R$3,0),0)</f>
        <v>0</v>
      </c>
      <c r="S33">
        <f>IF(doba!$L49&lt;=S$2,IF(doba!$M49&gt;S$2,S$3,0),0)</f>
        <v>0</v>
      </c>
      <c r="T33">
        <f>IF(doba!$L49&lt;=T$2,IF(doba!$M49&gt;T$2,T$3,0),0)</f>
        <v>0</v>
      </c>
      <c r="U33">
        <f>IF(doba!$L49&lt;=U$2,IF(doba!$M49&gt;U$2,U$3,0),0)</f>
        <v>0</v>
      </c>
      <c r="V33">
        <f>IF(doba!$L49&lt;=V$2,IF(doba!$M49&gt;V$2,V$3,0),0)</f>
        <v>0</v>
      </c>
      <c r="W33">
        <f>IF(doba!$L49&lt;=W$2,IF(doba!$M49&gt;W$2,W$3,0),0)</f>
        <v>0</v>
      </c>
      <c r="X33">
        <f>IF(doba!$L49&lt;=X$2,IF(doba!$M49&gt;X$2,X$3,0),0)</f>
        <v>0</v>
      </c>
      <c r="Y33">
        <f>IF(doba!$L49&lt;=Y$2,IF(doba!$M49&gt;Y$2,Y$3,0),0)</f>
        <v>0</v>
      </c>
      <c r="Z33">
        <f>IF(doba!$L49&lt;=Z$2,IF(doba!$M49&gt;Z$2,Z$3,0),0)</f>
        <v>0</v>
      </c>
      <c r="AA33">
        <f>IF(doba!$L49&lt;=AA$2,IF(doba!$M49&gt;AA$2,AA$3,0),0)</f>
        <v>0</v>
      </c>
      <c r="AB33">
        <f>IF(doba!$L49&lt;=AB$2,IF(doba!$M49&gt;AB$2,AB$3,0),0)</f>
        <v>0</v>
      </c>
      <c r="AC33" s="1">
        <f t="shared" si="0"/>
        <v>0</v>
      </c>
      <c r="AH33">
        <f>IF(doba!$L49&lt;=AH$2,IF(doba!$M49&gt;AH$2,AH$3,0),0)</f>
        <v>0</v>
      </c>
      <c r="AI33">
        <f>IF(doba!$L49&lt;=AI$2,IF(doba!$M49&gt;AI$2,AI$3,0),0)</f>
        <v>0</v>
      </c>
      <c r="AJ33">
        <f>IF(doba!$L49&lt;=AJ$2,IF(doba!$M49&gt;AJ$2,AJ$3,0),0)</f>
        <v>0</v>
      </c>
      <c r="AK33">
        <f>IF(doba!$L49&lt;=AK$2,IF(doba!$M49&gt;AK$2,AK$3,0),0)</f>
        <v>0</v>
      </c>
      <c r="AL33">
        <f>IF(doba!$L49&lt;=AL$2,IF(doba!$M49&gt;AL$2,AL$3,0),0)</f>
        <v>0</v>
      </c>
      <c r="AM33">
        <f>IF(doba!$L49&lt;=AM$2,IF(doba!$M49&gt;AM$2,AM$3,0),0)</f>
        <v>0</v>
      </c>
      <c r="AN33">
        <f>IF(doba!$L49&lt;=AN$2,IF(doba!$M49&gt;AN$2,AN$3,0),0)</f>
        <v>0</v>
      </c>
      <c r="AO33">
        <f>IF(doba!$L49&lt;=AO$2,IF(doba!$M49&gt;AO$2,AO$3,0),0)</f>
        <v>0</v>
      </c>
      <c r="AP33">
        <f>IF(doba!$L49&lt;=AP$2,IF(doba!$M49&gt;AP$2,AP$3,0),0)</f>
        <v>0</v>
      </c>
      <c r="AQ33">
        <f>IF(doba!$L49&lt;=AQ$2,IF(doba!$M49&gt;AQ$2,AQ$3,0),0)</f>
        <v>0</v>
      </c>
      <c r="AR33">
        <f>IF(doba!$L49&lt;=AR$2,IF(doba!$M49&gt;AR$2,AR$3,0),0)</f>
        <v>0</v>
      </c>
      <c r="AS33">
        <f>IF(doba!$L49&lt;=AS$2,IF(doba!$M49&gt;AS$2,AS$3,0),0)</f>
        <v>0</v>
      </c>
      <c r="AT33">
        <f>IF(doba!$L49&lt;=AT$2,IF(doba!$M49&gt;AT$2,AT$3,0),0)</f>
        <v>0</v>
      </c>
      <c r="AU33">
        <f>IF(doba!$L49&lt;=AU$2,IF(doba!$M49&gt;AU$2,AU$3,0),0)</f>
        <v>0</v>
      </c>
      <c r="AV33">
        <f>IF(doba!$L49&lt;=AV$2,IF(doba!$M49&gt;AV$2,AV$3,0),0)</f>
        <v>0</v>
      </c>
      <c r="AW33">
        <f>IF(doba!$L49&lt;=AW$2,IF(doba!$M49&gt;AW$2,AW$3,0),0)</f>
        <v>0</v>
      </c>
      <c r="AX33">
        <f>IF(doba!$L49&lt;=AX$2,IF(doba!$M49&gt;AX$2,AX$3,0),0)</f>
        <v>0</v>
      </c>
      <c r="AY33">
        <f>IF(doba!$L49&lt;=AY$2,IF(doba!$M49&gt;AY$2,AY$3,0),0)</f>
        <v>0</v>
      </c>
      <c r="AZ33">
        <f>IF(doba!$L49&lt;=AZ$2,IF(doba!$M49&gt;AZ$2,AZ$3,0),0)</f>
        <v>0</v>
      </c>
      <c r="BA33">
        <f>IF(doba!$L49&lt;=BA$2,IF(doba!$M49&gt;BA$2,BA$3,0),0)</f>
        <v>0</v>
      </c>
      <c r="BB33">
        <f>IF(doba!$L49&lt;=BB$2,IF(doba!$M49&gt;BB$2,BB$3,0),0)</f>
        <v>0</v>
      </c>
      <c r="BC33">
        <f>IF(doba!$L49&lt;=BC$2,IF(doba!$M49&gt;BC$2,BC$3,0),0)</f>
        <v>0</v>
      </c>
      <c r="BD33">
        <f>IF(doba!$L49&lt;=BD$2,IF(doba!$M49&gt;BD$2,BD$3,0),0)</f>
        <v>0</v>
      </c>
      <c r="BE33">
        <f>IF(doba!$L49&lt;=BE$2,IF(doba!$M49&gt;BE$2,BE$3,0),0)</f>
        <v>0</v>
      </c>
      <c r="BF33" s="1">
        <f t="shared" si="1"/>
        <v>0</v>
      </c>
    </row>
    <row r="34" spans="1:58" x14ac:dyDescent="0.2">
      <c r="A34">
        <v>31</v>
      </c>
      <c r="B34">
        <f>doba!$L50</f>
        <v>0</v>
      </c>
      <c r="C34">
        <f>doba!$M50</f>
        <v>0</v>
      </c>
      <c r="E34">
        <f>IF(doba!$L50&lt;=E$2,IF(doba!$M50&gt;E$2,E$3,0),0)</f>
        <v>0</v>
      </c>
      <c r="F34">
        <f>IF(doba!$L50&lt;=F$2,IF(doba!$M50&gt;F$2,F$3,0),0)</f>
        <v>0</v>
      </c>
      <c r="G34">
        <f>IF(doba!$L50&lt;=G$2,IF(doba!$M50&gt;G$2,G$3,0),0)</f>
        <v>0</v>
      </c>
      <c r="H34">
        <f>IF(doba!$L50&lt;=H$2,IF(doba!$M50&gt;H$2,H$3,0),0)</f>
        <v>0</v>
      </c>
      <c r="I34">
        <f>IF(doba!$L50&lt;=I$2,IF(doba!$M50&gt;I$2,I$3,0),0)</f>
        <v>0</v>
      </c>
      <c r="J34">
        <f>IF(doba!$L50&lt;=J$2,IF(doba!$M50&gt;J$2,J$3,0),0)</f>
        <v>0</v>
      </c>
      <c r="K34">
        <f>IF(doba!$L50&lt;=K$2,IF(doba!$M50&gt;K$2,K$3,0),0)</f>
        <v>0</v>
      </c>
      <c r="L34">
        <f>IF(doba!$L50&lt;=L$2,IF(doba!$M50&gt;L$2,L$3,0),0)</f>
        <v>0</v>
      </c>
      <c r="M34">
        <f>IF(doba!$L50&lt;=M$2,IF(doba!$M50&gt;M$2,M$3,0),0)</f>
        <v>0</v>
      </c>
      <c r="N34">
        <f>IF(doba!$L50&lt;=N$2,IF(doba!$M50&gt;N$2,N$3,0),0)</f>
        <v>0</v>
      </c>
      <c r="O34">
        <f>IF(doba!$L50&lt;=O$2,IF(doba!$M50&gt;O$2,O$3,0),0)</f>
        <v>0</v>
      </c>
      <c r="P34">
        <f>IF(doba!$L50&lt;=P$2,IF(doba!$M50&gt;P$2,P$3,0),0)</f>
        <v>0</v>
      </c>
      <c r="Q34">
        <f>IF(doba!$L50&lt;=Q$2,IF(doba!$M50&gt;Q$2,Q$3,0),0)</f>
        <v>0</v>
      </c>
      <c r="R34">
        <f>IF(doba!$L50&lt;=R$2,IF(doba!$M50&gt;R$2,R$3,0),0)</f>
        <v>0</v>
      </c>
      <c r="S34">
        <f>IF(doba!$L50&lt;=S$2,IF(doba!$M50&gt;S$2,S$3,0),0)</f>
        <v>0</v>
      </c>
      <c r="T34">
        <f>IF(doba!$L50&lt;=T$2,IF(doba!$M50&gt;T$2,T$3,0),0)</f>
        <v>0</v>
      </c>
      <c r="U34">
        <f>IF(doba!$L50&lt;=U$2,IF(doba!$M50&gt;U$2,U$3,0),0)</f>
        <v>0</v>
      </c>
      <c r="V34">
        <f>IF(doba!$L50&lt;=V$2,IF(doba!$M50&gt;V$2,V$3,0),0)</f>
        <v>0</v>
      </c>
      <c r="W34">
        <f>IF(doba!$L50&lt;=W$2,IF(doba!$M50&gt;W$2,W$3,0),0)</f>
        <v>0</v>
      </c>
      <c r="X34">
        <f>IF(doba!$L50&lt;=X$2,IF(doba!$M50&gt;X$2,X$3,0),0)</f>
        <v>0</v>
      </c>
      <c r="Y34">
        <f>IF(doba!$L50&lt;=Y$2,IF(doba!$M50&gt;Y$2,Y$3,0),0)</f>
        <v>0</v>
      </c>
      <c r="Z34">
        <f>IF(doba!$L50&lt;=Z$2,IF(doba!$M50&gt;Z$2,Z$3,0),0)</f>
        <v>0</v>
      </c>
      <c r="AA34">
        <f>IF(doba!$L50&lt;=AA$2,IF(doba!$M50&gt;AA$2,AA$3,0),0)</f>
        <v>0</v>
      </c>
      <c r="AB34">
        <f>IF(doba!$L50&lt;=AB$2,IF(doba!$M50&gt;AB$2,AB$3,0),0)</f>
        <v>0</v>
      </c>
      <c r="AC34" s="1">
        <f t="shared" si="0"/>
        <v>0</v>
      </c>
      <c r="AH34">
        <f>IF(doba!$L50&lt;=AH$2,IF(doba!$M50&gt;AH$2,AH$3,0),0)</f>
        <v>0</v>
      </c>
      <c r="AI34">
        <f>IF(doba!$L50&lt;=AI$2,IF(doba!$M50&gt;AI$2,AI$3,0),0)</f>
        <v>0</v>
      </c>
      <c r="AJ34">
        <f>IF(doba!$L50&lt;=AJ$2,IF(doba!$M50&gt;AJ$2,AJ$3,0),0)</f>
        <v>0</v>
      </c>
      <c r="AK34">
        <f>IF(doba!$L50&lt;=AK$2,IF(doba!$M50&gt;AK$2,AK$3,0),0)</f>
        <v>0</v>
      </c>
      <c r="AL34">
        <f>IF(doba!$L50&lt;=AL$2,IF(doba!$M50&gt;AL$2,AL$3,0),0)</f>
        <v>0</v>
      </c>
      <c r="AM34">
        <f>IF(doba!$L50&lt;=AM$2,IF(doba!$M50&gt;AM$2,AM$3,0),0)</f>
        <v>0</v>
      </c>
      <c r="AN34">
        <f>IF(doba!$L50&lt;=AN$2,IF(doba!$M50&gt;AN$2,AN$3,0),0)</f>
        <v>0</v>
      </c>
      <c r="AO34">
        <f>IF(doba!$L50&lt;=AO$2,IF(doba!$M50&gt;AO$2,AO$3,0),0)</f>
        <v>0</v>
      </c>
      <c r="AP34">
        <f>IF(doba!$L50&lt;=AP$2,IF(doba!$M50&gt;AP$2,AP$3,0),0)</f>
        <v>0</v>
      </c>
      <c r="AQ34">
        <f>IF(doba!$L50&lt;=AQ$2,IF(doba!$M50&gt;AQ$2,AQ$3,0),0)</f>
        <v>0</v>
      </c>
      <c r="AR34">
        <f>IF(doba!$L50&lt;=AR$2,IF(doba!$M50&gt;AR$2,AR$3,0),0)</f>
        <v>0</v>
      </c>
      <c r="AS34">
        <f>IF(doba!$L50&lt;=AS$2,IF(doba!$M50&gt;AS$2,AS$3,0),0)</f>
        <v>0</v>
      </c>
      <c r="AT34">
        <f>IF(doba!$L50&lt;=AT$2,IF(doba!$M50&gt;AT$2,AT$3,0),0)</f>
        <v>0</v>
      </c>
      <c r="AU34">
        <f>IF(doba!$L50&lt;=AU$2,IF(doba!$M50&gt;AU$2,AU$3,0),0)</f>
        <v>0</v>
      </c>
      <c r="AV34">
        <f>IF(doba!$L50&lt;=AV$2,IF(doba!$M50&gt;AV$2,AV$3,0),0)</f>
        <v>0</v>
      </c>
      <c r="AW34">
        <f>IF(doba!$L50&lt;=AW$2,IF(doba!$M50&gt;AW$2,AW$3,0),0)</f>
        <v>0</v>
      </c>
      <c r="AX34">
        <f>IF(doba!$L50&lt;=AX$2,IF(doba!$M50&gt;AX$2,AX$3,0),0)</f>
        <v>0</v>
      </c>
      <c r="AY34">
        <f>IF(doba!$L50&lt;=AY$2,IF(doba!$M50&gt;AY$2,AY$3,0),0)</f>
        <v>0</v>
      </c>
      <c r="AZ34">
        <f>IF(doba!$L50&lt;=AZ$2,IF(doba!$M50&gt;AZ$2,AZ$3,0),0)</f>
        <v>0</v>
      </c>
      <c r="BA34">
        <f>IF(doba!$L50&lt;=BA$2,IF(doba!$M50&gt;BA$2,BA$3,0),0)</f>
        <v>0</v>
      </c>
      <c r="BB34">
        <f>IF(doba!$L50&lt;=BB$2,IF(doba!$M50&gt;BB$2,BB$3,0),0)</f>
        <v>0</v>
      </c>
      <c r="BC34">
        <f>IF(doba!$L50&lt;=BC$2,IF(doba!$M50&gt;BC$2,BC$3,0),0)</f>
        <v>0</v>
      </c>
      <c r="BD34">
        <f>IF(doba!$L50&lt;=BD$2,IF(doba!$M50&gt;BD$2,BD$3,0),0)</f>
        <v>0</v>
      </c>
      <c r="BE34">
        <f>IF(doba!$L50&lt;=BE$2,IF(doba!$M50&gt;BE$2,BE$3,0),0)</f>
        <v>0</v>
      </c>
      <c r="BF34" s="1">
        <f t="shared" si="1"/>
        <v>0</v>
      </c>
    </row>
    <row r="35" spans="1:58" x14ac:dyDescent="0.2">
      <c r="A35">
        <v>32</v>
      </c>
      <c r="B35">
        <f>doba!$L51</f>
        <v>0</v>
      </c>
      <c r="C35">
        <f>doba!$M51</f>
        <v>0</v>
      </c>
      <c r="E35">
        <f>IF(doba!$L51&lt;=E$2,IF(doba!$M51&gt;E$2,E$3,0),0)</f>
        <v>0</v>
      </c>
      <c r="F35">
        <f>IF(doba!$L51&lt;=F$2,IF(doba!$M51&gt;F$2,F$3,0),0)</f>
        <v>0</v>
      </c>
      <c r="G35">
        <f>IF(doba!$L51&lt;=G$2,IF(doba!$M51&gt;G$2,G$3,0),0)</f>
        <v>0</v>
      </c>
      <c r="H35">
        <f>IF(doba!$L51&lt;=H$2,IF(doba!$M51&gt;H$2,H$3,0),0)</f>
        <v>0</v>
      </c>
      <c r="I35">
        <f>IF(doba!$L51&lt;=I$2,IF(doba!$M51&gt;I$2,I$3,0),0)</f>
        <v>0</v>
      </c>
      <c r="J35">
        <f>IF(doba!$L51&lt;=J$2,IF(doba!$M51&gt;J$2,J$3,0),0)</f>
        <v>0</v>
      </c>
      <c r="K35">
        <f>IF(doba!$L51&lt;=K$2,IF(doba!$M51&gt;K$2,K$3,0),0)</f>
        <v>0</v>
      </c>
      <c r="L35">
        <f>IF(doba!$L51&lt;=L$2,IF(doba!$M51&gt;L$2,L$3,0),0)</f>
        <v>0</v>
      </c>
      <c r="M35">
        <f>IF(doba!$L51&lt;=M$2,IF(doba!$M51&gt;M$2,M$3,0),0)</f>
        <v>0</v>
      </c>
      <c r="N35">
        <f>IF(doba!$L51&lt;=N$2,IF(doba!$M51&gt;N$2,N$3,0),0)</f>
        <v>0</v>
      </c>
      <c r="O35">
        <f>IF(doba!$L51&lt;=O$2,IF(doba!$M51&gt;O$2,O$3,0),0)</f>
        <v>0</v>
      </c>
      <c r="P35">
        <f>IF(doba!$L51&lt;=P$2,IF(doba!$M51&gt;P$2,P$3,0),0)</f>
        <v>0</v>
      </c>
      <c r="Q35">
        <f>IF(doba!$L51&lt;=Q$2,IF(doba!$M51&gt;Q$2,Q$3,0),0)</f>
        <v>0</v>
      </c>
      <c r="R35">
        <f>IF(doba!$L51&lt;=R$2,IF(doba!$M51&gt;R$2,R$3,0),0)</f>
        <v>0</v>
      </c>
      <c r="S35">
        <f>IF(doba!$L51&lt;=S$2,IF(doba!$M51&gt;S$2,S$3,0),0)</f>
        <v>0</v>
      </c>
      <c r="T35">
        <f>IF(doba!$L51&lt;=T$2,IF(doba!$M51&gt;T$2,T$3,0),0)</f>
        <v>0</v>
      </c>
      <c r="U35">
        <f>IF(doba!$L51&lt;=U$2,IF(doba!$M51&gt;U$2,U$3,0),0)</f>
        <v>0</v>
      </c>
      <c r="V35">
        <f>IF(doba!$L51&lt;=V$2,IF(doba!$M51&gt;V$2,V$3,0),0)</f>
        <v>0</v>
      </c>
      <c r="W35">
        <f>IF(doba!$L51&lt;=W$2,IF(doba!$M51&gt;W$2,W$3,0),0)</f>
        <v>0</v>
      </c>
      <c r="X35">
        <f>IF(doba!$L51&lt;=X$2,IF(doba!$M51&gt;X$2,X$3,0),0)</f>
        <v>0</v>
      </c>
      <c r="Y35">
        <f>IF(doba!$L51&lt;=Y$2,IF(doba!$M51&gt;Y$2,Y$3,0),0)</f>
        <v>0</v>
      </c>
      <c r="Z35">
        <f>IF(doba!$L51&lt;=Z$2,IF(doba!$M51&gt;Z$2,Z$3,0),0)</f>
        <v>0</v>
      </c>
      <c r="AA35">
        <f>IF(doba!$L51&lt;=AA$2,IF(doba!$M51&gt;AA$2,AA$3,0),0)</f>
        <v>0</v>
      </c>
      <c r="AB35">
        <f>IF(doba!$L51&lt;=AB$2,IF(doba!$M51&gt;AB$2,AB$3,0),0)</f>
        <v>0</v>
      </c>
      <c r="AC35" s="1">
        <f t="shared" si="0"/>
        <v>0</v>
      </c>
      <c r="AH35">
        <f>IF(doba!$L51&lt;=AH$2,IF(doba!$M51&gt;AH$2,AH$3,0),0)</f>
        <v>0</v>
      </c>
      <c r="AI35">
        <f>IF(doba!$L51&lt;=AI$2,IF(doba!$M51&gt;AI$2,AI$3,0),0)</f>
        <v>0</v>
      </c>
      <c r="AJ35">
        <f>IF(doba!$L51&lt;=AJ$2,IF(doba!$M51&gt;AJ$2,AJ$3,0),0)</f>
        <v>0</v>
      </c>
      <c r="AK35">
        <f>IF(doba!$L51&lt;=AK$2,IF(doba!$M51&gt;AK$2,AK$3,0),0)</f>
        <v>0</v>
      </c>
      <c r="AL35">
        <f>IF(doba!$L51&lt;=AL$2,IF(doba!$M51&gt;AL$2,AL$3,0),0)</f>
        <v>0</v>
      </c>
      <c r="AM35">
        <f>IF(doba!$L51&lt;=AM$2,IF(doba!$M51&gt;AM$2,AM$3,0),0)</f>
        <v>0</v>
      </c>
      <c r="AN35">
        <f>IF(doba!$L51&lt;=AN$2,IF(doba!$M51&gt;AN$2,AN$3,0),0)</f>
        <v>0</v>
      </c>
      <c r="AO35">
        <f>IF(doba!$L51&lt;=AO$2,IF(doba!$M51&gt;AO$2,AO$3,0),0)</f>
        <v>0</v>
      </c>
      <c r="AP35">
        <f>IF(doba!$L51&lt;=AP$2,IF(doba!$M51&gt;AP$2,AP$3,0),0)</f>
        <v>0</v>
      </c>
      <c r="AQ35">
        <f>IF(doba!$L51&lt;=AQ$2,IF(doba!$M51&gt;AQ$2,AQ$3,0),0)</f>
        <v>0</v>
      </c>
      <c r="AR35">
        <f>IF(doba!$L51&lt;=AR$2,IF(doba!$M51&gt;AR$2,AR$3,0),0)</f>
        <v>0</v>
      </c>
      <c r="AS35">
        <f>IF(doba!$L51&lt;=AS$2,IF(doba!$M51&gt;AS$2,AS$3,0),0)</f>
        <v>0</v>
      </c>
      <c r="AT35">
        <f>IF(doba!$L51&lt;=AT$2,IF(doba!$M51&gt;AT$2,AT$3,0),0)</f>
        <v>0</v>
      </c>
      <c r="AU35">
        <f>IF(doba!$L51&lt;=AU$2,IF(doba!$M51&gt;AU$2,AU$3,0),0)</f>
        <v>0</v>
      </c>
      <c r="AV35">
        <f>IF(doba!$L51&lt;=AV$2,IF(doba!$M51&gt;AV$2,AV$3,0),0)</f>
        <v>0</v>
      </c>
      <c r="AW35">
        <f>IF(doba!$L51&lt;=AW$2,IF(doba!$M51&gt;AW$2,AW$3,0),0)</f>
        <v>0</v>
      </c>
      <c r="AX35">
        <f>IF(doba!$L51&lt;=AX$2,IF(doba!$M51&gt;AX$2,AX$3,0),0)</f>
        <v>0</v>
      </c>
      <c r="AY35">
        <f>IF(doba!$L51&lt;=AY$2,IF(doba!$M51&gt;AY$2,AY$3,0),0)</f>
        <v>0</v>
      </c>
      <c r="AZ35">
        <f>IF(doba!$L51&lt;=AZ$2,IF(doba!$M51&gt;AZ$2,AZ$3,0),0)</f>
        <v>0</v>
      </c>
      <c r="BA35">
        <f>IF(doba!$L51&lt;=BA$2,IF(doba!$M51&gt;BA$2,BA$3,0),0)</f>
        <v>0</v>
      </c>
      <c r="BB35">
        <f>IF(doba!$L51&lt;=BB$2,IF(doba!$M51&gt;BB$2,BB$3,0),0)</f>
        <v>0</v>
      </c>
      <c r="BC35">
        <f>IF(doba!$L51&lt;=BC$2,IF(doba!$M51&gt;BC$2,BC$3,0),0)</f>
        <v>0</v>
      </c>
      <c r="BD35">
        <f>IF(doba!$L51&lt;=BD$2,IF(doba!$M51&gt;BD$2,BD$3,0),0)</f>
        <v>0</v>
      </c>
      <c r="BE35">
        <f>IF(doba!$L51&lt;=BE$2,IF(doba!$M51&gt;BE$2,BE$3,0),0)</f>
        <v>0</v>
      </c>
      <c r="BF35" s="1">
        <f t="shared" si="1"/>
        <v>0</v>
      </c>
    </row>
    <row r="36" spans="1:58" x14ac:dyDescent="0.2">
      <c r="A36">
        <v>33</v>
      </c>
      <c r="B36">
        <f>doba!$L52</f>
        <v>0</v>
      </c>
      <c r="C36">
        <f>doba!$M52</f>
        <v>0</v>
      </c>
      <c r="E36">
        <f>IF(doba!$L52&lt;=E$2,IF(doba!$M52&gt;E$2,E$3,0),0)</f>
        <v>0</v>
      </c>
      <c r="F36">
        <f>IF(doba!$L52&lt;=F$2,IF(doba!$M52&gt;F$2,F$3,0),0)</f>
        <v>0</v>
      </c>
      <c r="G36">
        <f>IF(doba!$L52&lt;=G$2,IF(doba!$M52&gt;G$2,G$3,0),0)</f>
        <v>0</v>
      </c>
      <c r="H36">
        <f>IF(doba!$L52&lt;=H$2,IF(doba!$M52&gt;H$2,H$3,0),0)</f>
        <v>0</v>
      </c>
      <c r="I36">
        <f>IF(doba!$L52&lt;=I$2,IF(doba!$M52&gt;I$2,I$3,0),0)</f>
        <v>0</v>
      </c>
      <c r="J36">
        <f>IF(doba!$L52&lt;=J$2,IF(doba!$M52&gt;J$2,J$3,0),0)</f>
        <v>0</v>
      </c>
      <c r="K36">
        <f>IF(doba!$L52&lt;=K$2,IF(doba!$M52&gt;K$2,K$3,0),0)</f>
        <v>0</v>
      </c>
      <c r="L36">
        <f>IF(doba!$L52&lt;=L$2,IF(doba!$M52&gt;L$2,L$3,0),0)</f>
        <v>0</v>
      </c>
      <c r="M36">
        <f>IF(doba!$L52&lt;=M$2,IF(doba!$M52&gt;M$2,M$3,0),0)</f>
        <v>0</v>
      </c>
      <c r="N36">
        <f>IF(doba!$L52&lt;=N$2,IF(doba!$M52&gt;N$2,N$3,0),0)</f>
        <v>0</v>
      </c>
      <c r="O36">
        <f>IF(doba!$L52&lt;=O$2,IF(doba!$M52&gt;O$2,O$3,0),0)</f>
        <v>0</v>
      </c>
      <c r="P36">
        <f>IF(doba!$L52&lt;=P$2,IF(doba!$M52&gt;P$2,P$3,0),0)</f>
        <v>0</v>
      </c>
      <c r="Q36">
        <f>IF(doba!$L52&lt;=Q$2,IF(doba!$M52&gt;Q$2,Q$3,0),0)</f>
        <v>0</v>
      </c>
      <c r="R36">
        <f>IF(doba!$L52&lt;=R$2,IF(doba!$M52&gt;R$2,R$3,0),0)</f>
        <v>0</v>
      </c>
      <c r="S36">
        <f>IF(doba!$L52&lt;=S$2,IF(doba!$M52&gt;S$2,S$3,0),0)</f>
        <v>0</v>
      </c>
      <c r="T36">
        <f>IF(doba!$L52&lt;=T$2,IF(doba!$M52&gt;T$2,T$3,0),0)</f>
        <v>0</v>
      </c>
      <c r="U36">
        <f>IF(doba!$L52&lt;=U$2,IF(doba!$M52&gt;U$2,U$3,0),0)</f>
        <v>0</v>
      </c>
      <c r="V36">
        <f>IF(doba!$L52&lt;=V$2,IF(doba!$M52&gt;V$2,V$3,0),0)</f>
        <v>0</v>
      </c>
      <c r="W36">
        <f>IF(doba!$L52&lt;=W$2,IF(doba!$M52&gt;W$2,W$3,0),0)</f>
        <v>0</v>
      </c>
      <c r="X36">
        <f>IF(doba!$L52&lt;=X$2,IF(doba!$M52&gt;X$2,X$3,0),0)</f>
        <v>0</v>
      </c>
      <c r="Y36">
        <f>IF(doba!$L52&lt;=Y$2,IF(doba!$M52&gt;Y$2,Y$3,0),0)</f>
        <v>0</v>
      </c>
      <c r="Z36">
        <f>IF(doba!$L52&lt;=Z$2,IF(doba!$M52&gt;Z$2,Z$3,0),0)</f>
        <v>0</v>
      </c>
      <c r="AA36">
        <f>IF(doba!$L52&lt;=AA$2,IF(doba!$M52&gt;AA$2,AA$3,0),0)</f>
        <v>0</v>
      </c>
      <c r="AB36">
        <f>IF(doba!$L52&lt;=AB$2,IF(doba!$M52&gt;AB$2,AB$3,0),0)</f>
        <v>0</v>
      </c>
      <c r="AC36" s="1">
        <f t="shared" si="0"/>
        <v>0</v>
      </c>
      <c r="AH36">
        <f>IF(doba!$L52&lt;=AH$2,IF(doba!$M52&gt;AH$2,AH$3,0),0)</f>
        <v>0</v>
      </c>
      <c r="AI36">
        <f>IF(doba!$L52&lt;=AI$2,IF(doba!$M52&gt;AI$2,AI$3,0),0)</f>
        <v>0</v>
      </c>
      <c r="AJ36">
        <f>IF(doba!$L52&lt;=AJ$2,IF(doba!$M52&gt;AJ$2,AJ$3,0),0)</f>
        <v>0</v>
      </c>
      <c r="AK36">
        <f>IF(doba!$L52&lt;=AK$2,IF(doba!$M52&gt;AK$2,AK$3,0),0)</f>
        <v>0</v>
      </c>
      <c r="AL36">
        <f>IF(doba!$L52&lt;=AL$2,IF(doba!$M52&gt;AL$2,AL$3,0),0)</f>
        <v>0</v>
      </c>
      <c r="AM36">
        <f>IF(doba!$L52&lt;=AM$2,IF(doba!$M52&gt;AM$2,AM$3,0),0)</f>
        <v>0</v>
      </c>
      <c r="AN36">
        <f>IF(doba!$L52&lt;=AN$2,IF(doba!$M52&gt;AN$2,AN$3,0),0)</f>
        <v>0</v>
      </c>
      <c r="AO36">
        <f>IF(doba!$L52&lt;=AO$2,IF(doba!$M52&gt;AO$2,AO$3,0),0)</f>
        <v>0</v>
      </c>
      <c r="AP36">
        <f>IF(doba!$L52&lt;=AP$2,IF(doba!$M52&gt;AP$2,AP$3,0),0)</f>
        <v>0</v>
      </c>
      <c r="AQ36">
        <f>IF(doba!$L52&lt;=AQ$2,IF(doba!$M52&gt;AQ$2,AQ$3,0),0)</f>
        <v>0</v>
      </c>
      <c r="AR36">
        <f>IF(doba!$L52&lt;=AR$2,IF(doba!$M52&gt;AR$2,AR$3,0),0)</f>
        <v>0</v>
      </c>
      <c r="AS36">
        <f>IF(doba!$L52&lt;=AS$2,IF(doba!$M52&gt;AS$2,AS$3,0),0)</f>
        <v>0</v>
      </c>
      <c r="AT36">
        <f>IF(doba!$L52&lt;=AT$2,IF(doba!$M52&gt;AT$2,AT$3,0),0)</f>
        <v>0</v>
      </c>
      <c r="AU36">
        <f>IF(doba!$L52&lt;=AU$2,IF(doba!$M52&gt;AU$2,AU$3,0),0)</f>
        <v>0</v>
      </c>
      <c r="AV36">
        <f>IF(doba!$L52&lt;=AV$2,IF(doba!$M52&gt;AV$2,AV$3,0),0)</f>
        <v>0</v>
      </c>
      <c r="AW36">
        <f>IF(doba!$L52&lt;=AW$2,IF(doba!$M52&gt;AW$2,AW$3,0),0)</f>
        <v>0</v>
      </c>
      <c r="AX36">
        <f>IF(doba!$L52&lt;=AX$2,IF(doba!$M52&gt;AX$2,AX$3,0),0)</f>
        <v>0</v>
      </c>
      <c r="AY36">
        <f>IF(doba!$L52&lt;=AY$2,IF(doba!$M52&gt;AY$2,AY$3,0),0)</f>
        <v>0</v>
      </c>
      <c r="AZ36">
        <f>IF(doba!$L52&lt;=AZ$2,IF(doba!$M52&gt;AZ$2,AZ$3,0),0)</f>
        <v>0</v>
      </c>
      <c r="BA36">
        <f>IF(doba!$L52&lt;=BA$2,IF(doba!$M52&gt;BA$2,BA$3,0),0)</f>
        <v>0</v>
      </c>
      <c r="BB36">
        <f>IF(doba!$L52&lt;=BB$2,IF(doba!$M52&gt;BB$2,BB$3,0),0)</f>
        <v>0</v>
      </c>
      <c r="BC36">
        <f>IF(doba!$L52&lt;=BC$2,IF(doba!$M52&gt;BC$2,BC$3,0),0)</f>
        <v>0</v>
      </c>
      <c r="BD36">
        <f>IF(doba!$L52&lt;=BD$2,IF(doba!$M52&gt;BD$2,BD$3,0),0)</f>
        <v>0</v>
      </c>
      <c r="BE36">
        <f>IF(doba!$L52&lt;=BE$2,IF(doba!$M52&gt;BE$2,BE$3,0),0)</f>
        <v>0</v>
      </c>
      <c r="BF36" s="1">
        <f t="shared" si="1"/>
        <v>0</v>
      </c>
    </row>
    <row r="37" spans="1:58" x14ac:dyDescent="0.2">
      <c r="A37">
        <v>34</v>
      </c>
      <c r="B37">
        <f>doba!$L53</f>
        <v>0</v>
      </c>
      <c r="C37">
        <f>doba!$M53</f>
        <v>0</v>
      </c>
      <c r="E37">
        <f>IF(doba!$L53&lt;=E$2,IF(doba!$M53&gt;E$2,E$3,0),0)</f>
        <v>0</v>
      </c>
      <c r="F37">
        <f>IF(doba!$L53&lt;=F$2,IF(doba!$M53&gt;F$2,F$3,0),0)</f>
        <v>0</v>
      </c>
      <c r="G37">
        <f>IF(doba!$L53&lt;=G$2,IF(doba!$M53&gt;G$2,G$3,0),0)</f>
        <v>0</v>
      </c>
      <c r="H37">
        <f>IF(doba!$L53&lt;=H$2,IF(doba!$M53&gt;H$2,H$3,0),0)</f>
        <v>0</v>
      </c>
      <c r="I37">
        <f>IF(doba!$L53&lt;=I$2,IF(doba!$M53&gt;I$2,I$3,0),0)</f>
        <v>0</v>
      </c>
      <c r="J37">
        <f>IF(doba!$L53&lt;=J$2,IF(doba!$M53&gt;J$2,J$3,0),0)</f>
        <v>0</v>
      </c>
      <c r="K37">
        <f>IF(doba!$L53&lt;=K$2,IF(doba!$M53&gt;K$2,K$3,0),0)</f>
        <v>0</v>
      </c>
      <c r="L37">
        <f>IF(doba!$L53&lt;=L$2,IF(doba!$M53&gt;L$2,L$3,0),0)</f>
        <v>0</v>
      </c>
      <c r="M37">
        <f>IF(doba!$L53&lt;=M$2,IF(doba!$M53&gt;M$2,M$3,0),0)</f>
        <v>0</v>
      </c>
      <c r="N37">
        <f>IF(doba!$L53&lt;=N$2,IF(doba!$M53&gt;N$2,N$3,0),0)</f>
        <v>0</v>
      </c>
      <c r="O37">
        <f>IF(doba!$L53&lt;=O$2,IF(doba!$M53&gt;O$2,O$3,0),0)</f>
        <v>0</v>
      </c>
      <c r="P37">
        <f>IF(doba!$L53&lt;=P$2,IF(doba!$M53&gt;P$2,P$3,0),0)</f>
        <v>0</v>
      </c>
      <c r="Q37">
        <f>IF(doba!$L53&lt;=Q$2,IF(doba!$M53&gt;Q$2,Q$3,0),0)</f>
        <v>0</v>
      </c>
      <c r="R37">
        <f>IF(doba!$L53&lt;=R$2,IF(doba!$M53&gt;R$2,R$3,0),0)</f>
        <v>0</v>
      </c>
      <c r="S37">
        <f>IF(doba!$L53&lt;=S$2,IF(doba!$M53&gt;S$2,S$3,0),0)</f>
        <v>0</v>
      </c>
      <c r="T37">
        <f>IF(doba!$L53&lt;=T$2,IF(doba!$M53&gt;T$2,T$3,0),0)</f>
        <v>0</v>
      </c>
      <c r="U37">
        <f>IF(doba!$L53&lt;=U$2,IF(doba!$M53&gt;U$2,U$3,0),0)</f>
        <v>0</v>
      </c>
      <c r="V37">
        <f>IF(doba!$L53&lt;=V$2,IF(doba!$M53&gt;V$2,V$3,0),0)</f>
        <v>0</v>
      </c>
      <c r="W37">
        <f>IF(doba!$L53&lt;=W$2,IF(doba!$M53&gt;W$2,W$3,0),0)</f>
        <v>0</v>
      </c>
      <c r="X37">
        <f>IF(doba!$L53&lt;=X$2,IF(doba!$M53&gt;X$2,X$3,0),0)</f>
        <v>0</v>
      </c>
      <c r="Y37">
        <f>IF(doba!$L53&lt;=Y$2,IF(doba!$M53&gt;Y$2,Y$3,0),0)</f>
        <v>0</v>
      </c>
      <c r="Z37">
        <f>IF(doba!$L53&lt;=Z$2,IF(doba!$M53&gt;Z$2,Z$3,0),0)</f>
        <v>0</v>
      </c>
      <c r="AA37">
        <f>IF(doba!$L53&lt;=AA$2,IF(doba!$M53&gt;AA$2,AA$3,0),0)</f>
        <v>0</v>
      </c>
      <c r="AB37">
        <f>IF(doba!$L53&lt;=AB$2,IF(doba!$M53&gt;AB$2,AB$3,0),0)</f>
        <v>0</v>
      </c>
      <c r="AC37" s="1">
        <f t="shared" si="0"/>
        <v>0</v>
      </c>
      <c r="AH37">
        <f>IF(doba!$L53&lt;=AH$2,IF(doba!$M53&gt;AH$2,AH$3,0),0)</f>
        <v>0</v>
      </c>
      <c r="AI37">
        <f>IF(doba!$L53&lt;=AI$2,IF(doba!$M53&gt;AI$2,AI$3,0),0)</f>
        <v>0</v>
      </c>
      <c r="AJ37">
        <f>IF(doba!$L53&lt;=AJ$2,IF(doba!$M53&gt;AJ$2,AJ$3,0),0)</f>
        <v>0</v>
      </c>
      <c r="AK37">
        <f>IF(doba!$L53&lt;=AK$2,IF(doba!$M53&gt;AK$2,AK$3,0),0)</f>
        <v>0</v>
      </c>
      <c r="AL37">
        <f>IF(doba!$L53&lt;=AL$2,IF(doba!$M53&gt;AL$2,AL$3,0),0)</f>
        <v>0</v>
      </c>
      <c r="AM37">
        <f>IF(doba!$L53&lt;=AM$2,IF(doba!$M53&gt;AM$2,AM$3,0),0)</f>
        <v>0</v>
      </c>
      <c r="AN37">
        <f>IF(doba!$L53&lt;=AN$2,IF(doba!$M53&gt;AN$2,AN$3,0),0)</f>
        <v>0</v>
      </c>
      <c r="AO37">
        <f>IF(doba!$L53&lt;=AO$2,IF(doba!$M53&gt;AO$2,AO$3,0),0)</f>
        <v>0</v>
      </c>
      <c r="AP37">
        <f>IF(doba!$L53&lt;=AP$2,IF(doba!$M53&gt;AP$2,AP$3,0),0)</f>
        <v>0</v>
      </c>
      <c r="AQ37">
        <f>IF(doba!$L53&lt;=AQ$2,IF(doba!$M53&gt;AQ$2,AQ$3,0),0)</f>
        <v>0</v>
      </c>
      <c r="AR37">
        <f>IF(doba!$L53&lt;=AR$2,IF(doba!$M53&gt;AR$2,AR$3,0),0)</f>
        <v>0</v>
      </c>
      <c r="AS37">
        <f>IF(doba!$L53&lt;=AS$2,IF(doba!$M53&gt;AS$2,AS$3,0),0)</f>
        <v>0</v>
      </c>
      <c r="AT37">
        <f>IF(doba!$L53&lt;=AT$2,IF(doba!$M53&gt;AT$2,AT$3,0),0)</f>
        <v>0</v>
      </c>
      <c r="AU37">
        <f>IF(doba!$L53&lt;=AU$2,IF(doba!$M53&gt;AU$2,AU$3,0),0)</f>
        <v>0</v>
      </c>
      <c r="AV37">
        <f>IF(doba!$L53&lt;=AV$2,IF(doba!$M53&gt;AV$2,AV$3,0),0)</f>
        <v>0</v>
      </c>
      <c r="AW37">
        <f>IF(doba!$L53&lt;=AW$2,IF(doba!$M53&gt;AW$2,AW$3,0),0)</f>
        <v>0</v>
      </c>
      <c r="AX37">
        <f>IF(doba!$L53&lt;=AX$2,IF(doba!$M53&gt;AX$2,AX$3,0),0)</f>
        <v>0</v>
      </c>
      <c r="AY37">
        <f>IF(doba!$L53&lt;=AY$2,IF(doba!$M53&gt;AY$2,AY$3,0),0)</f>
        <v>0</v>
      </c>
      <c r="AZ37">
        <f>IF(doba!$L53&lt;=AZ$2,IF(doba!$M53&gt;AZ$2,AZ$3,0),0)</f>
        <v>0</v>
      </c>
      <c r="BA37">
        <f>IF(doba!$L53&lt;=BA$2,IF(doba!$M53&gt;BA$2,BA$3,0),0)</f>
        <v>0</v>
      </c>
      <c r="BB37">
        <f>IF(doba!$L53&lt;=BB$2,IF(doba!$M53&gt;BB$2,BB$3,0),0)</f>
        <v>0</v>
      </c>
      <c r="BC37">
        <f>IF(doba!$L53&lt;=BC$2,IF(doba!$M53&gt;BC$2,BC$3,0),0)</f>
        <v>0</v>
      </c>
      <c r="BD37">
        <f>IF(doba!$L53&lt;=BD$2,IF(doba!$M53&gt;BD$2,BD$3,0),0)</f>
        <v>0</v>
      </c>
      <c r="BE37">
        <f>IF(doba!$L53&lt;=BE$2,IF(doba!$M53&gt;BE$2,BE$3,0),0)</f>
        <v>0</v>
      </c>
      <c r="BF37" s="1">
        <f t="shared" si="1"/>
        <v>0</v>
      </c>
    </row>
    <row r="38" spans="1:58" x14ac:dyDescent="0.2">
      <c r="A38">
        <v>35</v>
      </c>
      <c r="B38">
        <f>doba!$L54</f>
        <v>0</v>
      </c>
      <c r="C38">
        <f>doba!$M54</f>
        <v>0</v>
      </c>
      <c r="E38">
        <f>IF(doba!$L54&lt;=E$2,IF(doba!$M54&gt;E$2,E$3,0),0)</f>
        <v>0</v>
      </c>
      <c r="F38">
        <f>IF(doba!$L54&lt;=F$2,IF(doba!$M54&gt;F$2,F$3,0),0)</f>
        <v>0</v>
      </c>
      <c r="G38">
        <f>IF(doba!$L54&lt;=G$2,IF(doba!$M54&gt;G$2,G$3,0),0)</f>
        <v>0</v>
      </c>
      <c r="H38">
        <f>IF(doba!$L54&lt;=H$2,IF(doba!$M54&gt;H$2,H$3,0),0)</f>
        <v>0</v>
      </c>
      <c r="I38">
        <f>IF(doba!$L54&lt;=I$2,IF(doba!$M54&gt;I$2,I$3,0),0)</f>
        <v>0</v>
      </c>
      <c r="J38">
        <f>IF(doba!$L54&lt;=J$2,IF(doba!$M54&gt;J$2,J$3,0),0)</f>
        <v>0</v>
      </c>
      <c r="K38">
        <f>IF(doba!$L54&lt;=K$2,IF(doba!$M54&gt;K$2,K$3,0),0)</f>
        <v>0</v>
      </c>
      <c r="L38">
        <f>IF(doba!$L54&lt;=L$2,IF(doba!$M54&gt;L$2,L$3,0),0)</f>
        <v>0</v>
      </c>
      <c r="M38">
        <f>IF(doba!$L54&lt;=M$2,IF(doba!$M54&gt;M$2,M$3,0),0)</f>
        <v>0</v>
      </c>
      <c r="N38">
        <f>IF(doba!$L54&lt;=N$2,IF(doba!$M54&gt;N$2,N$3,0),0)</f>
        <v>0</v>
      </c>
      <c r="O38">
        <f>IF(doba!$L54&lt;=O$2,IF(doba!$M54&gt;O$2,O$3,0),0)</f>
        <v>0</v>
      </c>
      <c r="P38">
        <f>IF(doba!$L54&lt;=P$2,IF(doba!$M54&gt;P$2,P$3,0),0)</f>
        <v>0</v>
      </c>
      <c r="Q38">
        <f>IF(doba!$L54&lt;=Q$2,IF(doba!$M54&gt;Q$2,Q$3,0),0)</f>
        <v>0</v>
      </c>
      <c r="R38">
        <f>IF(doba!$L54&lt;=R$2,IF(doba!$M54&gt;R$2,R$3,0),0)</f>
        <v>0</v>
      </c>
      <c r="S38">
        <f>IF(doba!$L54&lt;=S$2,IF(doba!$M54&gt;S$2,S$3,0),0)</f>
        <v>0</v>
      </c>
      <c r="T38">
        <f>IF(doba!$L54&lt;=T$2,IF(doba!$M54&gt;T$2,T$3,0),0)</f>
        <v>0</v>
      </c>
      <c r="U38">
        <f>IF(doba!$L54&lt;=U$2,IF(doba!$M54&gt;U$2,U$3,0),0)</f>
        <v>0</v>
      </c>
      <c r="V38">
        <f>IF(doba!$L54&lt;=V$2,IF(doba!$M54&gt;V$2,V$3,0),0)</f>
        <v>0</v>
      </c>
      <c r="W38">
        <f>IF(doba!$L54&lt;=W$2,IF(doba!$M54&gt;W$2,W$3,0),0)</f>
        <v>0</v>
      </c>
      <c r="X38">
        <f>IF(doba!$L54&lt;=X$2,IF(doba!$M54&gt;X$2,X$3,0),0)</f>
        <v>0</v>
      </c>
      <c r="Y38">
        <f>IF(doba!$L54&lt;=Y$2,IF(doba!$M54&gt;Y$2,Y$3,0),0)</f>
        <v>0</v>
      </c>
      <c r="Z38">
        <f>IF(doba!$L54&lt;=Z$2,IF(doba!$M54&gt;Z$2,Z$3,0),0)</f>
        <v>0</v>
      </c>
      <c r="AA38">
        <f>IF(doba!$L54&lt;=AA$2,IF(doba!$M54&gt;AA$2,AA$3,0),0)</f>
        <v>0</v>
      </c>
      <c r="AB38">
        <f>IF(doba!$L54&lt;=AB$2,IF(doba!$M54&gt;AB$2,AB$3,0),0)</f>
        <v>0</v>
      </c>
      <c r="AC38" s="1">
        <f t="shared" si="0"/>
        <v>0</v>
      </c>
      <c r="AH38">
        <f>IF(doba!$L54&lt;=AH$2,IF(doba!$M54&gt;AH$2,AH$3,0),0)</f>
        <v>0</v>
      </c>
      <c r="AI38">
        <f>IF(doba!$L54&lt;=AI$2,IF(doba!$M54&gt;AI$2,AI$3,0),0)</f>
        <v>0</v>
      </c>
      <c r="AJ38">
        <f>IF(doba!$L54&lt;=AJ$2,IF(doba!$M54&gt;AJ$2,AJ$3,0),0)</f>
        <v>0</v>
      </c>
      <c r="AK38">
        <f>IF(doba!$L54&lt;=AK$2,IF(doba!$M54&gt;AK$2,AK$3,0),0)</f>
        <v>0</v>
      </c>
      <c r="AL38">
        <f>IF(doba!$L54&lt;=AL$2,IF(doba!$M54&gt;AL$2,AL$3,0),0)</f>
        <v>0</v>
      </c>
      <c r="AM38">
        <f>IF(doba!$L54&lt;=AM$2,IF(doba!$M54&gt;AM$2,AM$3,0),0)</f>
        <v>0</v>
      </c>
      <c r="AN38">
        <f>IF(doba!$L54&lt;=AN$2,IF(doba!$M54&gt;AN$2,AN$3,0),0)</f>
        <v>0</v>
      </c>
      <c r="AO38">
        <f>IF(doba!$L54&lt;=AO$2,IF(doba!$M54&gt;AO$2,AO$3,0),0)</f>
        <v>0</v>
      </c>
      <c r="AP38">
        <f>IF(doba!$L54&lt;=AP$2,IF(doba!$M54&gt;AP$2,AP$3,0),0)</f>
        <v>0</v>
      </c>
      <c r="AQ38">
        <f>IF(doba!$L54&lt;=AQ$2,IF(doba!$M54&gt;AQ$2,AQ$3,0),0)</f>
        <v>0</v>
      </c>
      <c r="AR38">
        <f>IF(doba!$L54&lt;=AR$2,IF(doba!$M54&gt;AR$2,AR$3,0),0)</f>
        <v>0</v>
      </c>
      <c r="AS38">
        <f>IF(doba!$L54&lt;=AS$2,IF(doba!$M54&gt;AS$2,AS$3,0),0)</f>
        <v>0</v>
      </c>
      <c r="AT38">
        <f>IF(doba!$L54&lt;=AT$2,IF(doba!$M54&gt;AT$2,AT$3,0),0)</f>
        <v>0</v>
      </c>
      <c r="AU38">
        <f>IF(doba!$L54&lt;=AU$2,IF(doba!$M54&gt;AU$2,AU$3,0),0)</f>
        <v>0</v>
      </c>
      <c r="AV38">
        <f>IF(doba!$L54&lt;=AV$2,IF(doba!$M54&gt;AV$2,AV$3,0),0)</f>
        <v>0</v>
      </c>
      <c r="AW38">
        <f>IF(doba!$L54&lt;=AW$2,IF(doba!$M54&gt;AW$2,AW$3,0),0)</f>
        <v>0</v>
      </c>
      <c r="AX38">
        <f>IF(doba!$L54&lt;=AX$2,IF(doba!$M54&gt;AX$2,AX$3,0),0)</f>
        <v>0</v>
      </c>
      <c r="AY38">
        <f>IF(doba!$L54&lt;=AY$2,IF(doba!$M54&gt;AY$2,AY$3,0),0)</f>
        <v>0</v>
      </c>
      <c r="AZ38">
        <f>IF(doba!$L54&lt;=AZ$2,IF(doba!$M54&gt;AZ$2,AZ$3,0),0)</f>
        <v>0</v>
      </c>
      <c r="BA38">
        <f>IF(doba!$L54&lt;=BA$2,IF(doba!$M54&gt;BA$2,BA$3,0),0)</f>
        <v>0</v>
      </c>
      <c r="BB38">
        <f>IF(doba!$L54&lt;=BB$2,IF(doba!$M54&gt;BB$2,BB$3,0),0)</f>
        <v>0</v>
      </c>
      <c r="BC38">
        <f>IF(doba!$L54&lt;=BC$2,IF(doba!$M54&gt;BC$2,BC$3,0),0)</f>
        <v>0</v>
      </c>
      <c r="BD38">
        <f>IF(doba!$L54&lt;=BD$2,IF(doba!$M54&gt;BD$2,BD$3,0),0)</f>
        <v>0</v>
      </c>
      <c r="BE38">
        <f>IF(doba!$L54&lt;=BE$2,IF(doba!$M54&gt;BE$2,BE$3,0),0)</f>
        <v>0</v>
      </c>
      <c r="BF38" s="1">
        <f t="shared" si="1"/>
        <v>0</v>
      </c>
    </row>
    <row r="39" spans="1:58" x14ac:dyDescent="0.2">
      <c r="A39">
        <v>36</v>
      </c>
      <c r="B39">
        <f>doba!$L55</f>
        <v>0</v>
      </c>
      <c r="C39">
        <f>doba!$M55</f>
        <v>0</v>
      </c>
      <c r="E39">
        <f>IF(doba!$L55&lt;=E$2,IF(doba!$M55&gt;E$2,E$3,0),0)</f>
        <v>0</v>
      </c>
      <c r="F39">
        <f>IF(doba!$L55&lt;=F$2,IF(doba!$M55&gt;F$2,F$3,0),0)</f>
        <v>0</v>
      </c>
      <c r="G39">
        <f>IF(doba!$L55&lt;=G$2,IF(doba!$M55&gt;G$2,G$3,0),0)</f>
        <v>0</v>
      </c>
      <c r="H39">
        <f>IF(doba!$L55&lt;=H$2,IF(doba!$M55&gt;H$2,H$3,0),0)</f>
        <v>0</v>
      </c>
      <c r="I39">
        <f>IF(doba!$L55&lt;=I$2,IF(doba!$M55&gt;I$2,I$3,0),0)</f>
        <v>0</v>
      </c>
      <c r="J39">
        <f>IF(doba!$L55&lt;=J$2,IF(doba!$M55&gt;J$2,J$3,0),0)</f>
        <v>0</v>
      </c>
      <c r="K39">
        <f>IF(doba!$L55&lt;=K$2,IF(doba!$M55&gt;K$2,K$3,0),0)</f>
        <v>0</v>
      </c>
      <c r="L39">
        <f>IF(doba!$L55&lt;=L$2,IF(doba!$M55&gt;L$2,L$3,0),0)</f>
        <v>0</v>
      </c>
      <c r="M39">
        <f>IF(doba!$L55&lt;=M$2,IF(doba!$M55&gt;M$2,M$3,0),0)</f>
        <v>0</v>
      </c>
      <c r="N39">
        <f>IF(doba!$L55&lt;=N$2,IF(doba!$M55&gt;N$2,N$3,0),0)</f>
        <v>0</v>
      </c>
      <c r="O39">
        <f>IF(doba!$L55&lt;=O$2,IF(doba!$M55&gt;O$2,O$3,0),0)</f>
        <v>0</v>
      </c>
      <c r="P39">
        <f>IF(doba!$L55&lt;=P$2,IF(doba!$M55&gt;P$2,P$3,0),0)</f>
        <v>0</v>
      </c>
      <c r="Q39">
        <f>IF(doba!$L55&lt;=Q$2,IF(doba!$M55&gt;Q$2,Q$3,0),0)</f>
        <v>0</v>
      </c>
      <c r="R39">
        <f>IF(doba!$L55&lt;=R$2,IF(doba!$M55&gt;R$2,R$3,0),0)</f>
        <v>0</v>
      </c>
      <c r="S39">
        <f>IF(doba!$L55&lt;=S$2,IF(doba!$M55&gt;S$2,S$3,0),0)</f>
        <v>0</v>
      </c>
      <c r="T39">
        <f>IF(doba!$L55&lt;=T$2,IF(doba!$M55&gt;T$2,T$3,0),0)</f>
        <v>0</v>
      </c>
      <c r="U39">
        <f>IF(doba!$L55&lt;=U$2,IF(doba!$M55&gt;U$2,U$3,0),0)</f>
        <v>0</v>
      </c>
      <c r="V39">
        <f>IF(doba!$L55&lt;=V$2,IF(doba!$M55&gt;V$2,V$3,0),0)</f>
        <v>0</v>
      </c>
      <c r="W39">
        <f>IF(doba!$L55&lt;=W$2,IF(doba!$M55&gt;W$2,W$3,0),0)</f>
        <v>0</v>
      </c>
      <c r="X39">
        <f>IF(doba!$L55&lt;=X$2,IF(doba!$M55&gt;X$2,X$3,0),0)</f>
        <v>0</v>
      </c>
      <c r="Y39">
        <f>IF(doba!$L55&lt;=Y$2,IF(doba!$M55&gt;Y$2,Y$3,0),0)</f>
        <v>0</v>
      </c>
      <c r="Z39">
        <f>IF(doba!$L55&lt;=Z$2,IF(doba!$M55&gt;Z$2,Z$3,0),0)</f>
        <v>0</v>
      </c>
      <c r="AA39">
        <f>IF(doba!$L55&lt;=AA$2,IF(doba!$M55&gt;AA$2,AA$3,0),0)</f>
        <v>0</v>
      </c>
      <c r="AB39">
        <f>IF(doba!$L55&lt;=AB$2,IF(doba!$M55&gt;AB$2,AB$3,0),0)</f>
        <v>0</v>
      </c>
      <c r="AC39" s="1">
        <f t="shared" si="0"/>
        <v>0</v>
      </c>
      <c r="AH39">
        <f>IF(doba!$L55&lt;=AH$2,IF(doba!$M55&gt;AH$2,AH$3,0),0)</f>
        <v>0</v>
      </c>
      <c r="AI39">
        <f>IF(doba!$L55&lt;=AI$2,IF(doba!$M55&gt;AI$2,AI$3,0),0)</f>
        <v>0</v>
      </c>
      <c r="AJ39">
        <f>IF(doba!$L55&lt;=AJ$2,IF(doba!$M55&gt;AJ$2,AJ$3,0),0)</f>
        <v>0</v>
      </c>
      <c r="AK39">
        <f>IF(doba!$L55&lt;=AK$2,IF(doba!$M55&gt;AK$2,AK$3,0),0)</f>
        <v>0</v>
      </c>
      <c r="AL39">
        <f>IF(doba!$L55&lt;=AL$2,IF(doba!$M55&gt;AL$2,AL$3,0),0)</f>
        <v>0</v>
      </c>
      <c r="AM39">
        <f>IF(doba!$L55&lt;=AM$2,IF(doba!$M55&gt;AM$2,AM$3,0),0)</f>
        <v>0</v>
      </c>
      <c r="AN39">
        <f>IF(doba!$L55&lt;=AN$2,IF(doba!$M55&gt;AN$2,AN$3,0),0)</f>
        <v>0</v>
      </c>
      <c r="AO39">
        <f>IF(doba!$L55&lt;=AO$2,IF(doba!$M55&gt;AO$2,AO$3,0),0)</f>
        <v>0</v>
      </c>
      <c r="AP39">
        <f>IF(doba!$L55&lt;=AP$2,IF(doba!$M55&gt;AP$2,AP$3,0),0)</f>
        <v>0</v>
      </c>
      <c r="AQ39">
        <f>IF(doba!$L55&lt;=AQ$2,IF(doba!$M55&gt;AQ$2,AQ$3,0),0)</f>
        <v>0</v>
      </c>
      <c r="AR39">
        <f>IF(doba!$L55&lt;=AR$2,IF(doba!$M55&gt;AR$2,AR$3,0),0)</f>
        <v>0</v>
      </c>
      <c r="AS39">
        <f>IF(doba!$L55&lt;=AS$2,IF(doba!$M55&gt;AS$2,AS$3,0),0)</f>
        <v>0</v>
      </c>
      <c r="AT39">
        <f>IF(doba!$L55&lt;=AT$2,IF(doba!$M55&gt;AT$2,AT$3,0),0)</f>
        <v>0</v>
      </c>
      <c r="AU39">
        <f>IF(doba!$L55&lt;=AU$2,IF(doba!$M55&gt;AU$2,AU$3,0),0)</f>
        <v>0</v>
      </c>
      <c r="AV39">
        <f>IF(doba!$L55&lt;=AV$2,IF(doba!$M55&gt;AV$2,AV$3,0),0)</f>
        <v>0</v>
      </c>
      <c r="AW39">
        <f>IF(doba!$L55&lt;=AW$2,IF(doba!$M55&gt;AW$2,AW$3,0),0)</f>
        <v>0</v>
      </c>
      <c r="AX39">
        <f>IF(doba!$L55&lt;=AX$2,IF(doba!$M55&gt;AX$2,AX$3,0),0)</f>
        <v>0</v>
      </c>
      <c r="AY39">
        <f>IF(doba!$L55&lt;=AY$2,IF(doba!$M55&gt;AY$2,AY$3,0),0)</f>
        <v>0</v>
      </c>
      <c r="AZ39">
        <f>IF(doba!$L55&lt;=AZ$2,IF(doba!$M55&gt;AZ$2,AZ$3,0),0)</f>
        <v>0</v>
      </c>
      <c r="BA39">
        <f>IF(doba!$L55&lt;=BA$2,IF(doba!$M55&gt;BA$2,BA$3,0),0)</f>
        <v>0</v>
      </c>
      <c r="BB39">
        <f>IF(doba!$L55&lt;=BB$2,IF(doba!$M55&gt;BB$2,BB$3,0),0)</f>
        <v>0</v>
      </c>
      <c r="BC39">
        <f>IF(doba!$L55&lt;=BC$2,IF(doba!$M55&gt;BC$2,BC$3,0),0)</f>
        <v>0</v>
      </c>
      <c r="BD39">
        <f>IF(doba!$L55&lt;=BD$2,IF(doba!$M55&gt;BD$2,BD$3,0),0)</f>
        <v>0</v>
      </c>
      <c r="BE39">
        <f>IF(doba!$L55&lt;=BE$2,IF(doba!$M55&gt;BE$2,BE$3,0),0)</f>
        <v>0</v>
      </c>
      <c r="BF39" s="1">
        <f t="shared" si="1"/>
        <v>0</v>
      </c>
    </row>
    <row r="40" spans="1:58" x14ac:dyDescent="0.2">
      <c r="A40">
        <v>37</v>
      </c>
      <c r="B40">
        <f>doba!$L56</f>
        <v>0</v>
      </c>
      <c r="C40">
        <f>doba!$M56</f>
        <v>0</v>
      </c>
      <c r="E40">
        <f>IF(doba!$L56&lt;=E$2,IF(doba!$M56&gt;E$2,E$3,0),0)</f>
        <v>0</v>
      </c>
      <c r="F40">
        <f>IF(doba!$L56&lt;=F$2,IF(doba!$M56&gt;F$2,F$3,0),0)</f>
        <v>0</v>
      </c>
      <c r="G40">
        <f>IF(doba!$L56&lt;=G$2,IF(doba!$M56&gt;G$2,G$3,0),0)</f>
        <v>0</v>
      </c>
      <c r="H40">
        <f>IF(doba!$L56&lt;=H$2,IF(doba!$M56&gt;H$2,H$3,0),0)</f>
        <v>0</v>
      </c>
      <c r="I40">
        <f>IF(doba!$L56&lt;=I$2,IF(doba!$M56&gt;I$2,I$3,0),0)</f>
        <v>0</v>
      </c>
      <c r="J40">
        <f>IF(doba!$L56&lt;=J$2,IF(doba!$M56&gt;J$2,J$3,0),0)</f>
        <v>0</v>
      </c>
      <c r="K40">
        <f>IF(doba!$L56&lt;=K$2,IF(doba!$M56&gt;K$2,K$3,0),0)</f>
        <v>0</v>
      </c>
      <c r="L40">
        <f>IF(doba!$L56&lt;=L$2,IF(doba!$M56&gt;L$2,L$3,0),0)</f>
        <v>0</v>
      </c>
      <c r="M40">
        <f>IF(doba!$L56&lt;=M$2,IF(doba!$M56&gt;M$2,M$3,0),0)</f>
        <v>0</v>
      </c>
      <c r="N40">
        <f>IF(doba!$L56&lt;=N$2,IF(doba!$M56&gt;N$2,N$3,0),0)</f>
        <v>0</v>
      </c>
      <c r="O40">
        <f>IF(doba!$L56&lt;=O$2,IF(doba!$M56&gt;O$2,O$3,0),0)</f>
        <v>0</v>
      </c>
      <c r="P40">
        <f>IF(doba!$L56&lt;=P$2,IF(doba!$M56&gt;P$2,P$3,0),0)</f>
        <v>0</v>
      </c>
      <c r="Q40">
        <f>IF(doba!$L56&lt;=Q$2,IF(doba!$M56&gt;Q$2,Q$3,0),0)</f>
        <v>0</v>
      </c>
      <c r="R40">
        <f>IF(doba!$L56&lt;=R$2,IF(doba!$M56&gt;R$2,R$3,0),0)</f>
        <v>0</v>
      </c>
      <c r="S40">
        <f>IF(doba!$L56&lt;=S$2,IF(doba!$M56&gt;S$2,S$3,0),0)</f>
        <v>0</v>
      </c>
      <c r="T40">
        <f>IF(doba!$L56&lt;=T$2,IF(doba!$M56&gt;T$2,T$3,0),0)</f>
        <v>0</v>
      </c>
      <c r="U40">
        <f>IF(doba!$L56&lt;=U$2,IF(doba!$M56&gt;U$2,U$3,0),0)</f>
        <v>0</v>
      </c>
      <c r="V40">
        <f>IF(doba!$L56&lt;=V$2,IF(doba!$M56&gt;V$2,V$3,0),0)</f>
        <v>0</v>
      </c>
      <c r="W40">
        <f>IF(doba!$L56&lt;=W$2,IF(doba!$M56&gt;W$2,W$3,0),0)</f>
        <v>0</v>
      </c>
      <c r="X40">
        <f>IF(doba!$L56&lt;=X$2,IF(doba!$M56&gt;X$2,X$3,0),0)</f>
        <v>0</v>
      </c>
      <c r="Y40">
        <f>IF(doba!$L56&lt;=Y$2,IF(doba!$M56&gt;Y$2,Y$3,0),0)</f>
        <v>0</v>
      </c>
      <c r="Z40">
        <f>IF(doba!$L56&lt;=Z$2,IF(doba!$M56&gt;Z$2,Z$3,0),0)</f>
        <v>0</v>
      </c>
      <c r="AA40">
        <f>IF(doba!$L56&lt;=AA$2,IF(doba!$M56&gt;AA$2,AA$3,0),0)</f>
        <v>0</v>
      </c>
      <c r="AB40">
        <f>IF(doba!$L56&lt;=AB$2,IF(doba!$M56&gt;AB$2,AB$3,0),0)</f>
        <v>0</v>
      </c>
      <c r="AC40" s="1">
        <f t="shared" si="0"/>
        <v>0</v>
      </c>
      <c r="AH40">
        <f>IF(doba!$L56&lt;=AH$2,IF(doba!$M56&gt;AH$2,AH$3,0),0)</f>
        <v>0</v>
      </c>
      <c r="AI40">
        <f>IF(doba!$L56&lt;=AI$2,IF(doba!$M56&gt;AI$2,AI$3,0),0)</f>
        <v>0</v>
      </c>
      <c r="AJ40">
        <f>IF(doba!$L56&lt;=AJ$2,IF(doba!$M56&gt;AJ$2,AJ$3,0),0)</f>
        <v>0</v>
      </c>
      <c r="AK40">
        <f>IF(doba!$L56&lt;=AK$2,IF(doba!$M56&gt;AK$2,AK$3,0),0)</f>
        <v>0</v>
      </c>
      <c r="AL40">
        <f>IF(doba!$L56&lt;=AL$2,IF(doba!$M56&gt;AL$2,AL$3,0),0)</f>
        <v>0</v>
      </c>
      <c r="AM40">
        <f>IF(doba!$L56&lt;=AM$2,IF(doba!$M56&gt;AM$2,AM$3,0),0)</f>
        <v>0</v>
      </c>
      <c r="AN40">
        <f>IF(doba!$L56&lt;=AN$2,IF(doba!$M56&gt;AN$2,AN$3,0),0)</f>
        <v>0</v>
      </c>
      <c r="AO40">
        <f>IF(doba!$L56&lt;=AO$2,IF(doba!$M56&gt;AO$2,AO$3,0),0)</f>
        <v>0</v>
      </c>
      <c r="AP40">
        <f>IF(doba!$L56&lt;=AP$2,IF(doba!$M56&gt;AP$2,AP$3,0),0)</f>
        <v>0</v>
      </c>
      <c r="AQ40">
        <f>IF(doba!$L56&lt;=AQ$2,IF(doba!$M56&gt;AQ$2,AQ$3,0),0)</f>
        <v>0</v>
      </c>
      <c r="AR40">
        <f>IF(doba!$L56&lt;=AR$2,IF(doba!$M56&gt;AR$2,AR$3,0),0)</f>
        <v>0</v>
      </c>
      <c r="AS40">
        <f>IF(doba!$L56&lt;=AS$2,IF(doba!$M56&gt;AS$2,AS$3,0),0)</f>
        <v>0</v>
      </c>
      <c r="AT40">
        <f>IF(doba!$L56&lt;=AT$2,IF(doba!$M56&gt;AT$2,AT$3,0),0)</f>
        <v>0</v>
      </c>
      <c r="AU40">
        <f>IF(doba!$L56&lt;=AU$2,IF(doba!$M56&gt;AU$2,AU$3,0),0)</f>
        <v>0</v>
      </c>
      <c r="AV40">
        <f>IF(doba!$L56&lt;=AV$2,IF(doba!$M56&gt;AV$2,AV$3,0),0)</f>
        <v>0</v>
      </c>
      <c r="AW40">
        <f>IF(doba!$L56&lt;=AW$2,IF(doba!$M56&gt;AW$2,AW$3,0),0)</f>
        <v>0</v>
      </c>
      <c r="AX40">
        <f>IF(doba!$L56&lt;=AX$2,IF(doba!$M56&gt;AX$2,AX$3,0),0)</f>
        <v>0</v>
      </c>
      <c r="AY40">
        <f>IF(doba!$L56&lt;=AY$2,IF(doba!$M56&gt;AY$2,AY$3,0),0)</f>
        <v>0</v>
      </c>
      <c r="AZ40">
        <f>IF(doba!$L56&lt;=AZ$2,IF(doba!$M56&gt;AZ$2,AZ$3,0),0)</f>
        <v>0</v>
      </c>
      <c r="BA40">
        <f>IF(doba!$L56&lt;=BA$2,IF(doba!$M56&gt;BA$2,BA$3,0),0)</f>
        <v>0</v>
      </c>
      <c r="BB40">
        <f>IF(doba!$L56&lt;=BB$2,IF(doba!$M56&gt;BB$2,BB$3,0),0)</f>
        <v>0</v>
      </c>
      <c r="BC40">
        <f>IF(doba!$L56&lt;=BC$2,IF(doba!$M56&gt;BC$2,BC$3,0),0)</f>
        <v>0</v>
      </c>
      <c r="BD40">
        <f>IF(doba!$L56&lt;=BD$2,IF(doba!$M56&gt;BD$2,BD$3,0),0)</f>
        <v>0</v>
      </c>
      <c r="BE40">
        <f>IF(doba!$L56&lt;=BE$2,IF(doba!$M56&gt;BE$2,BE$3,0),0)</f>
        <v>0</v>
      </c>
      <c r="BF40" s="1">
        <f t="shared" si="1"/>
        <v>0</v>
      </c>
    </row>
    <row r="41" spans="1:58" x14ac:dyDescent="0.2">
      <c r="A41">
        <v>38</v>
      </c>
      <c r="B41">
        <f>doba!$L57</f>
        <v>0</v>
      </c>
      <c r="C41">
        <f>doba!$M57</f>
        <v>0</v>
      </c>
      <c r="E41">
        <f>IF(doba!$L57&lt;=E$2,IF(doba!$M57&gt;E$2,E$3,0),0)</f>
        <v>0</v>
      </c>
      <c r="F41">
        <f>IF(doba!$L57&lt;=F$2,IF(doba!$M57&gt;F$2,F$3,0),0)</f>
        <v>0</v>
      </c>
      <c r="G41">
        <f>IF(doba!$L57&lt;=G$2,IF(doba!$M57&gt;G$2,G$3,0),0)</f>
        <v>0</v>
      </c>
      <c r="H41">
        <f>IF(doba!$L57&lt;=H$2,IF(doba!$M57&gt;H$2,H$3,0),0)</f>
        <v>0</v>
      </c>
      <c r="I41">
        <f>IF(doba!$L57&lt;=I$2,IF(doba!$M57&gt;I$2,I$3,0),0)</f>
        <v>0</v>
      </c>
      <c r="J41">
        <f>IF(doba!$L57&lt;=J$2,IF(doba!$M57&gt;J$2,J$3,0),0)</f>
        <v>0</v>
      </c>
      <c r="K41">
        <f>IF(doba!$L57&lt;=K$2,IF(doba!$M57&gt;K$2,K$3,0),0)</f>
        <v>0</v>
      </c>
      <c r="L41">
        <f>IF(doba!$L57&lt;=L$2,IF(doba!$M57&gt;L$2,L$3,0),0)</f>
        <v>0</v>
      </c>
      <c r="M41">
        <f>IF(doba!$L57&lt;=M$2,IF(doba!$M57&gt;M$2,M$3,0),0)</f>
        <v>0</v>
      </c>
      <c r="N41">
        <f>IF(doba!$L57&lt;=N$2,IF(doba!$M57&gt;N$2,N$3,0),0)</f>
        <v>0</v>
      </c>
      <c r="O41">
        <f>IF(doba!$L57&lt;=O$2,IF(doba!$M57&gt;O$2,O$3,0),0)</f>
        <v>0</v>
      </c>
      <c r="P41">
        <f>IF(doba!$L57&lt;=P$2,IF(doba!$M57&gt;P$2,P$3,0),0)</f>
        <v>0</v>
      </c>
      <c r="Q41">
        <f>IF(doba!$L57&lt;=Q$2,IF(doba!$M57&gt;Q$2,Q$3,0),0)</f>
        <v>0</v>
      </c>
      <c r="R41">
        <f>IF(doba!$L57&lt;=R$2,IF(doba!$M57&gt;R$2,R$3,0),0)</f>
        <v>0</v>
      </c>
      <c r="S41">
        <f>IF(doba!$L57&lt;=S$2,IF(doba!$M57&gt;S$2,S$3,0),0)</f>
        <v>0</v>
      </c>
      <c r="T41">
        <f>IF(doba!$L57&lt;=T$2,IF(doba!$M57&gt;T$2,T$3,0),0)</f>
        <v>0</v>
      </c>
      <c r="U41">
        <f>IF(doba!$L57&lt;=U$2,IF(doba!$M57&gt;U$2,U$3,0),0)</f>
        <v>0</v>
      </c>
      <c r="V41">
        <f>IF(doba!$L57&lt;=V$2,IF(doba!$M57&gt;V$2,V$3,0),0)</f>
        <v>0</v>
      </c>
      <c r="W41">
        <f>IF(doba!$L57&lt;=W$2,IF(doba!$M57&gt;W$2,W$3,0),0)</f>
        <v>0</v>
      </c>
      <c r="X41">
        <f>IF(doba!$L57&lt;=X$2,IF(doba!$M57&gt;X$2,X$3,0),0)</f>
        <v>0</v>
      </c>
      <c r="Y41">
        <f>IF(doba!$L57&lt;=Y$2,IF(doba!$M57&gt;Y$2,Y$3,0),0)</f>
        <v>0</v>
      </c>
      <c r="Z41">
        <f>IF(doba!$L57&lt;=Z$2,IF(doba!$M57&gt;Z$2,Z$3,0),0)</f>
        <v>0</v>
      </c>
      <c r="AA41">
        <f>IF(doba!$L57&lt;=AA$2,IF(doba!$M57&gt;AA$2,AA$3,0),0)</f>
        <v>0</v>
      </c>
      <c r="AB41">
        <f>IF(doba!$L57&lt;=AB$2,IF(doba!$M57&gt;AB$2,AB$3,0),0)</f>
        <v>0</v>
      </c>
      <c r="AC41" s="1">
        <f t="shared" si="0"/>
        <v>0</v>
      </c>
      <c r="AH41">
        <f>IF(doba!$L57&lt;=AH$2,IF(doba!$M57&gt;AH$2,AH$3,0),0)</f>
        <v>0</v>
      </c>
      <c r="AI41">
        <f>IF(doba!$L57&lt;=AI$2,IF(doba!$M57&gt;AI$2,AI$3,0),0)</f>
        <v>0</v>
      </c>
      <c r="AJ41">
        <f>IF(doba!$L57&lt;=AJ$2,IF(doba!$M57&gt;AJ$2,AJ$3,0),0)</f>
        <v>0</v>
      </c>
      <c r="AK41">
        <f>IF(doba!$L57&lt;=AK$2,IF(doba!$M57&gt;AK$2,AK$3,0),0)</f>
        <v>0</v>
      </c>
      <c r="AL41">
        <f>IF(doba!$L57&lt;=AL$2,IF(doba!$M57&gt;AL$2,AL$3,0),0)</f>
        <v>0</v>
      </c>
      <c r="AM41">
        <f>IF(doba!$L57&lt;=AM$2,IF(doba!$M57&gt;AM$2,AM$3,0),0)</f>
        <v>0</v>
      </c>
      <c r="AN41">
        <f>IF(doba!$L57&lt;=AN$2,IF(doba!$M57&gt;AN$2,AN$3,0),0)</f>
        <v>0</v>
      </c>
      <c r="AO41">
        <f>IF(doba!$L57&lt;=AO$2,IF(doba!$M57&gt;AO$2,AO$3,0),0)</f>
        <v>0</v>
      </c>
      <c r="AP41">
        <f>IF(doba!$L57&lt;=AP$2,IF(doba!$M57&gt;AP$2,AP$3,0),0)</f>
        <v>0</v>
      </c>
      <c r="AQ41">
        <f>IF(doba!$L57&lt;=AQ$2,IF(doba!$M57&gt;AQ$2,AQ$3,0),0)</f>
        <v>0</v>
      </c>
      <c r="AR41">
        <f>IF(doba!$L57&lt;=AR$2,IF(doba!$M57&gt;AR$2,AR$3,0),0)</f>
        <v>0</v>
      </c>
      <c r="AS41">
        <f>IF(doba!$L57&lt;=AS$2,IF(doba!$M57&gt;AS$2,AS$3,0),0)</f>
        <v>0</v>
      </c>
      <c r="AT41">
        <f>IF(doba!$L57&lt;=AT$2,IF(doba!$M57&gt;AT$2,AT$3,0),0)</f>
        <v>0</v>
      </c>
      <c r="AU41">
        <f>IF(doba!$L57&lt;=AU$2,IF(doba!$M57&gt;AU$2,AU$3,0),0)</f>
        <v>0</v>
      </c>
      <c r="AV41">
        <f>IF(doba!$L57&lt;=AV$2,IF(doba!$M57&gt;AV$2,AV$3,0),0)</f>
        <v>0</v>
      </c>
      <c r="AW41">
        <f>IF(doba!$L57&lt;=AW$2,IF(doba!$M57&gt;AW$2,AW$3,0),0)</f>
        <v>0</v>
      </c>
      <c r="AX41">
        <f>IF(doba!$L57&lt;=AX$2,IF(doba!$M57&gt;AX$2,AX$3,0),0)</f>
        <v>0</v>
      </c>
      <c r="AY41">
        <f>IF(doba!$L57&lt;=AY$2,IF(doba!$M57&gt;AY$2,AY$3,0),0)</f>
        <v>0</v>
      </c>
      <c r="AZ41">
        <f>IF(doba!$L57&lt;=AZ$2,IF(doba!$M57&gt;AZ$2,AZ$3,0),0)</f>
        <v>0</v>
      </c>
      <c r="BA41">
        <f>IF(doba!$L57&lt;=BA$2,IF(doba!$M57&gt;BA$2,BA$3,0),0)</f>
        <v>0</v>
      </c>
      <c r="BB41">
        <f>IF(doba!$L57&lt;=BB$2,IF(doba!$M57&gt;BB$2,BB$3,0),0)</f>
        <v>0</v>
      </c>
      <c r="BC41">
        <f>IF(doba!$L57&lt;=BC$2,IF(doba!$M57&gt;BC$2,BC$3,0),0)</f>
        <v>0</v>
      </c>
      <c r="BD41">
        <f>IF(doba!$L57&lt;=BD$2,IF(doba!$M57&gt;BD$2,BD$3,0),0)</f>
        <v>0</v>
      </c>
      <c r="BE41">
        <f>IF(doba!$L57&lt;=BE$2,IF(doba!$M57&gt;BE$2,BE$3,0),0)</f>
        <v>0</v>
      </c>
      <c r="BF41" s="1">
        <f t="shared" si="1"/>
        <v>0</v>
      </c>
    </row>
    <row r="42" spans="1:58" x14ac:dyDescent="0.2">
      <c r="A42">
        <v>39</v>
      </c>
      <c r="B42">
        <f>doba!$L58</f>
        <v>0</v>
      </c>
      <c r="C42">
        <f>doba!$M58</f>
        <v>0</v>
      </c>
      <c r="E42">
        <f>IF(doba!$L58&lt;=E$2,IF(doba!$M58&gt;E$2,E$3,0),0)</f>
        <v>0</v>
      </c>
      <c r="F42">
        <f>IF(doba!$L58&lt;=F$2,IF(doba!$M58&gt;F$2,F$3,0),0)</f>
        <v>0</v>
      </c>
      <c r="G42">
        <f>IF(doba!$L58&lt;=G$2,IF(doba!$M58&gt;G$2,G$3,0),0)</f>
        <v>0</v>
      </c>
      <c r="H42">
        <f>IF(doba!$L58&lt;=H$2,IF(doba!$M58&gt;H$2,H$3,0),0)</f>
        <v>0</v>
      </c>
      <c r="I42">
        <f>IF(doba!$L58&lt;=I$2,IF(doba!$M58&gt;I$2,I$3,0),0)</f>
        <v>0</v>
      </c>
      <c r="J42">
        <f>IF(doba!$L58&lt;=J$2,IF(doba!$M58&gt;J$2,J$3,0),0)</f>
        <v>0</v>
      </c>
      <c r="K42">
        <f>IF(doba!$L58&lt;=K$2,IF(doba!$M58&gt;K$2,K$3,0),0)</f>
        <v>0</v>
      </c>
      <c r="L42">
        <f>IF(doba!$L58&lt;=L$2,IF(doba!$M58&gt;L$2,L$3,0),0)</f>
        <v>0</v>
      </c>
      <c r="M42">
        <f>IF(doba!$L58&lt;=M$2,IF(doba!$M58&gt;M$2,M$3,0),0)</f>
        <v>0</v>
      </c>
      <c r="N42">
        <f>IF(doba!$L58&lt;=N$2,IF(doba!$M58&gt;N$2,N$3,0),0)</f>
        <v>0</v>
      </c>
      <c r="O42">
        <f>IF(doba!$L58&lt;=O$2,IF(doba!$M58&gt;O$2,O$3,0),0)</f>
        <v>0</v>
      </c>
      <c r="P42">
        <f>IF(doba!$L58&lt;=P$2,IF(doba!$M58&gt;P$2,P$3,0),0)</f>
        <v>0</v>
      </c>
      <c r="Q42">
        <f>IF(doba!$L58&lt;=Q$2,IF(doba!$M58&gt;Q$2,Q$3,0),0)</f>
        <v>0</v>
      </c>
      <c r="R42">
        <f>IF(doba!$L58&lt;=R$2,IF(doba!$M58&gt;R$2,R$3,0),0)</f>
        <v>0</v>
      </c>
      <c r="S42">
        <f>IF(doba!$L58&lt;=S$2,IF(doba!$M58&gt;S$2,S$3,0),0)</f>
        <v>0</v>
      </c>
      <c r="T42">
        <f>IF(doba!$L58&lt;=T$2,IF(doba!$M58&gt;T$2,T$3,0),0)</f>
        <v>0</v>
      </c>
      <c r="U42">
        <f>IF(doba!$L58&lt;=U$2,IF(doba!$M58&gt;U$2,U$3,0),0)</f>
        <v>0</v>
      </c>
      <c r="V42">
        <f>IF(doba!$L58&lt;=V$2,IF(doba!$M58&gt;V$2,V$3,0),0)</f>
        <v>0</v>
      </c>
      <c r="W42">
        <f>IF(doba!$L58&lt;=W$2,IF(doba!$M58&gt;W$2,W$3,0),0)</f>
        <v>0</v>
      </c>
      <c r="X42">
        <f>IF(doba!$L58&lt;=X$2,IF(doba!$M58&gt;X$2,X$3,0),0)</f>
        <v>0</v>
      </c>
      <c r="Y42">
        <f>IF(doba!$L58&lt;=Y$2,IF(doba!$M58&gt;Y$2,Y$3,0),0)</f>
        <v>0</v>
      </c>
      <c r="Z42">
        <f>IF(doba!$L58&lt;=Z$2,IF(doba!$M58&gt;Z$2,Z$3,0),0)</f>
        <v>0</v>
      </c>
      <c r="AA42">
        <f>IF(doba!$L58&lt;=AA$2,IF(doba!$M58&gt;AA$2,AA$3,0),0)</f>
        <v>0</v>
      </c>
      <c r="AB42">
        <f>IF(doba!$L58&lt;=AB$2,IF(doba!$M58&gt;AB$2,AB$3,0),0)</f>
        <v>0</v>
      </c>
      <c r="AC42" s="1">
        <f t="shared" si="0"/>
        <v>0</v>
      </c>
      <c r="AH42">
        <f>IF(doba!$L58&lt;=AH$2,IF(doba!$M58&gt;AH$2,AH$3,0),0)</f>
        <v>0</v>
      </c>
      <c r="AI42">
        <f>IF(doba!$L58&lt;=AI$2,IF(doba!$M58&gt;AI$2,AI$3,0),0)</f>
        <v>0</v>
      </c>
      <c r="AJ42">
        <f>IF(doba!$L58&lt;=AJ$2,IF(doba!$M58&gt;AJ$2,AJ$3,0),0)</f>
        <v>0</v>
      </c>
      <c r="AK42">
        <f>IF(doba!$L58&lt;=AK$2,IF(doba!$M58&gt;AK$2,AK$3,0),0)</f>
        <v>0</v>
      </c>
      <c r="AL42">
        <f>IF(doba!$L58&lt;=AL$2,IF(doba!$M58&gt;AL$2,AL$3,0),0)</f>
        <v>0</v>
      </c>
      <c r="AM42">
        <f>IF(doba!$L58&lt;=AM$2,IF(doba!$M58&gt;AM$2,AM$3,0),0)</f>
        <v>0</v>
      </c>
      <c r="AN42">
        <f>IF(doba!$L58&lt;=AN$2,IF(doba!$M58&gt;AN$2,AN$3,0),0)</f>
        <v>0</v>
      </c>
      <c r="AO42">
        <f>IF(doba!$L58&lt;=AO$2,IF(doba!$M58&gt;AO$2,AO$3,0),0)</f>
        <v>0</v>
      </c>
      <c r="AP42">
        <f>IF(doba!$L58&lt;=AP$2,IF(doba!$M58&gt;AP$2,AP$3,0),0)</f>
        <v>0</v>
      </c>
      <c r="AQ42">
        <f>IF(doba!$L58&lt;=AQ$2,IF(doba!$M58&gt;AQ$2,AQ$3,0),0)</f>
        <v>0</v>
      </c>
      <c r="AR42">
        <f>IF(doba!$L58&lt;=AR$2,IF(doba!$M58&gt;AR$2,AR$3,0),0)</f>
        <v>0</v>
      </c>
      <c r="AS42">
        <f>IF(doba!$L58&lt;=AS$2,IF(doba!$M58&gt;AS$2,AS$3,0),0)</f>
        <v>0</v>
      </c>
      <c r="AT42">
        <f>IF(doba!$L58&lt;=AT$2,IF(doba!$M58&gt;AT$2,AT$3,0),0)</f>
        <v>0</v>
      </c>
      <c r="AU42">
        <f>IF(doba!$L58&lt;=AU$2,IF(doba!$M58&gt;AU$2,AU$3,0),0)</f>
        <v>0</v>
      </c>
      <c r="AV42">
        <f>IF(doba!$L58&lt;=AV$2,IF(doba!$M58&gt;AV$2,AV$3,0),0)</f>
        <v>0</v>
      </c>
      <c r="AW42">
        <f>IF(doba!$L58&lt;=AW$2,IF(doba!$M58&gt;AW$2,AW$3,0),0)</f>
        <v>0</v>
      </c>
      <c r="AX42">
        <f>IF(doba!$L58&lt;=AX$2,IF(doba!$M58&gt;AX$2,AX$3,0),0)</f>
        <v>0</v>
      </c>
      <c r="AY42">
        <f>IF(doba!$L58&lt;=AY$2,IF(doba!$M58&gt;AY$2,AY$3,0),0)</f>
        <v>0</v>
      </c>
      <c r="AZ42">
        <f>IF(doba!$L58&lt;=AZ$2,IF(doba!$M58&gt;AZ$2,AZ$3,0),0)</f>
        <v>0</v>
      </c>
      <c r="BA42">
        <f>IF(doba!$L58&lt;=BA$2,IF(doba!$M58&gt;BA$2,BA$3,0),0)</f>
        <v>0</v>
      </c>
      <c r="BB42">
        <f>IF(doba!$L58&lt;=BB$2,IF(doba!$M58&gt;BB$2,BB$3,0),0)</f>
        <v>0</v>
      </c>
      <c r="BC42">
        <f>IF(doba!$L58&lt;=BC$2,IF(doba!$M58&gt;BC$2,BC$3,0),0)</f>
        <v>0</v>
      </c>
      <c r="BD42">
        <f>IF(doba!$L58&lt;=BD$2,IF(doba!$M58&gt;BD$2,BD$3,0),0)</f>
        <v>0</v>
      </c>
      <c r="BE42">
        <f>IF(doba!$L58&lt;=BE$2,IF(doba!$M58&gt;BE$2,BE$3,0),0)</f>
        <v>0</v>
      </c>
      <c r="BF42" s="1">
        <f t="shared" si="1"/>
        <v>0</v>
      </c>
    </row>
    <row r="43" spans="1:58" x14ac:dyDescent="0.2">
      <c r="A43">
        <v>40</v>
      </c>
      <c r="B43">
        <f>doba!$L59</f>
        <v>0</v>
      </c>
      <c r="C43">
        <f>doba!$M59</f>
        <v>0</v>
      </c>
      <c r="E43">
        <f>IF(doba!$L59&lt;=E$2,IF(doba!$M59&gt;E$2,E$3,0),0)</f>
        <v>0</v>
      </c>
      <c r="F43">
        <f>IF(doba!$L59&lt;=F$2,IF(doba!$M59&gt;F$2,F$3,0),0)</f>
        <v>0</v>
      </c>
      <c r="G43">
        <f>IF(doba!$L59&lt;=G$2,IF(doba!$M59&gt;G$2,G$3,0),0)</f>
        <v>0</v>
      </c>
      <c r="H43">
        <f>IF(doba!$L59&lt;=H$2,IF(doba!$M59&gt;H$2,H$3,0),0)</f>
        <v>0</v>
      </c>
      <c r="I43">
        <f>IF(doba!$L59&lt;=I$2,IF(doba!$M59&gt;I$2,I$3,0),0)</f>
        <v>0</v>
      </c>
      <c r="J43">
        <f>IF(doba!$L59&lt;=J$2,IF(doba!$M59&gt;J$2,J$3,0),0)</f>
        <v>0</v>
      </c>
      <c r="K43">
        <f>IF(doba!$L59&lt;=K$2,IF(doba!$M59&gt;K$2,K$3,0),0)</f>
        <v>0</v>
      </c>
      <c r="L43">
        <f>IF(doba!$L59&lt;=L$2,IF(doba!$M59&gt;L$2,L$3,0),0)</f>
        <v>0</v>
      </c>
      <c r="M43">
        <f>IF(doba!$L59&lt;=M$2,IF(doba!$M59&gt;M$2,M$3,0),0)</f>
        <v>0</v>
      </c>
      <c r="N43">
        <f>IF(doba!$L59&lt;=N$2,IF(doba!$M59&gt;N$2,N$3,0),0)</f>
        <v>0</v>
      </c>
      <c r="O43">
        <f>IF(doba!$L59&lt;=O$2,IF(doba!$M59&gt;O$2,O$3,0),0)</f>
        <v>0</v>
      </c>
      <c r="P43">
        <f>IF(doba!$L59&lt;=P$2,IF(doba!$M59&gt;P$2,P$3,0),0)</f>
        <v>0</v>
      </c>
      <c r="Q43">
        <f>IF(doba!$L59&lt;=Q$2,IF(doba!$M59&gt;Q$2,Q$3,0),0)</f>
        <v>0</v>
      </c>
      <c r="R43">
        <f>IF(doba!$L59&lt;=R$2,IF(doba!$M59&gt;R$2,R$3,0),0)</f>
        <v>0</v>
      </c>
      <c r="S43">
        <f>IF(doba!$L59&lt;=S$2,IF(doba!$M59&gt;S$2,S$3,0),0)</f>
        <v>0</v>
      </c>
      <c r="T43">
        <f>IF(doba!$L59&lt;=T$2,IF(doba!$M59&gt;T$2,T$3,0),0)</f>
        <v>0</v>
      </c>
      <c r="U43">
        <f>IF(doba!$L59&lt;=U$2,IF(doba!$M59&gt;U$2,U$3,0),0)</f>
        <v>0</v>
      </c>
      <c r="V43">
        <f>IF(doba!$L59&lt;=V$2,IF(doba!$M59&gt;V$2,V$3,0),0)</f>
        <v>0</v>
      </c>
      <c r="W43">
        <f>IF(doba!$L59&lt;=W$2,IF(doba!$M59&gt;W$2,W$3,0),0)</f>
        <v>0</v>
      </c>
      <c r="X43">
        <f>IF(doba!$L59&lt;=X$2,IF(doba!$M59&gt;X$2,X$3,0),0)</f>
        <v>0</v>
      </c>
      <c r="Y43">
        <f>IF(doba!$L59&lt;=Y$2,IF(doba!$M59&gt;Y$2,Y$3,0),0)</f>
        <v>0</v>
      </c>
      <c r="Z43">
        <f>IF(doba!$L59&lt;=Z$2,IF(doba!$M59&gt;Z$2,Z$3,0),0)</f>
        <v>0</v>
      </c>
      <c r="AA43">
        <f>IF(doba!$L59&lt;=AA$2,IF(doba!$M59&gt;AA$2,AA$3,0),0)</f>
        <v>0</v>
      </c>
      <c r="AB43">
        <f>IF(doba!$L59&lt;=AB$2,IF(doba!$M59&gt;AB$2,AB$3,0),0)</f>
        <v>0</v>
      </c>
      <c r="AC43" s="1">
        <f t="shared" si="0"/>
        <v>0</v>
      </c>
      <c r="AH43">
        <f>IF(doba!$L59&lt;=AH$2,IF(doba!$M59&gt;AH$2,AH$3,0),0)</f>
        <v>0</v>
      </c>
      <c r="AI43">
        <f>IF(doba!$L59&lt;=AI$2,IF(doba!$M59&gt;AI$2,AI$3,0),0)</f>
        <v>0</v>
      </c>
      <c r="AJ43">
        <f>IF(doba!$L59&lt;=AJ$2,IF(doba!$M59&gt;AJ$2,AJ$3,0),0)</f>
        <v>0</v>
      </c>
      <c r="AK43">
        <f>IF(doba!$L59&lt;=AK$2,IF(doba!$M59&gt;AK$2,AK$3,0),0)</f>
        <v>0</v>
      </c>
      <c r="AL43">
        <f>IF(doba!$L59&lt;=AL$2,IF(doba!$M59&gt;AL$2,AL$3,0),0)</f>
        <v>0</v>
      </c>
      <c r="AM43">
        <f>IF(doba!$L59&lt;=AM$2,IF(doba!$M59&gt;AM$2,AM$3,0),0)</f>
        <v>0</v>
      </c>
      <c r="AN43">
        <f>IF(doba!$L59&lt;=AN$2,IF(doba!$M59&gt;AN$2,AN$3,0),0)</f>
        <v>0</v>
      </c>
      <c r="AO43">
        <f>IF(doba!$L59&lt;=AO$2,IF(doba!$M59&gt;AO$2,AO$3,0),0)</f>
        <v>0</v>
      </c>
      <c r="AP43">
        <f>IF(doba!$L59&lt;=AP$2,IF(doba!$M59&gt;AP$2,AP$3,0),0)</f>
        <v>0</v>
      </c>
      <c r="AQ43">
        <f>IF(doba!$L59&lt;=AQ$2,IF(doba!$M59&gt;AQ$2,AQ$3,0),0)</f>
        <v>0</v>
      </c>
      <c r="AR43">
        <f>IF(doba!$L59&lt;=AR$2,IF(doba!$M59&gt;AR$2,AR$3,0),0)</f>
        <v>0</v>
      </c>
      <c r="AS43">
        <f>IF(doba!$L59&lt;=AS$2,IF(doba!$M59&gt;AS$2,AS$3,0),0)</f>
        <v>0</v>
      </c>
      <c r="AT43">
        <f>IF(doba!$L59&lt;=AT$2,IF(doba!$M59&gt;AT$2,AT$3,0),0)</f>
        <v>0</v>
      </c>
      <c r="AU43">
        <f>IF(doba!$L59&lt;=AU$2,IF(doba!$M59&gt;AU$2,AU$3,0),0)</f>
        <v>0</v>
      </c>
      <c r="AV43">
        <f>IF(doba!$L59&lt;=AV$2,IF(doba!$M59&gt;AV$2,AV$3,0),0)</f>
        <v>0</v>
      </c>
      <c r="AW43">
        <f>IF(doba!$L59&lt;=AW$2,IF(doba!$M59&gt;AW$2,AW$3,0),0)</f>
        <v>0</v>
      </c>
      <c r="AX43">
        <f>IF(doba!$L59&lt;=AX$2,IF(doba!$M59&gt;AX$2,AX$3,0),0)</f>
        <v>0</v>
      </c>
      <c r="AY43">
        <f>IF(doba!$L59&lt;=AY$2,IF(doba!$M59&gt;AY$2,AY$3,0),0)</f>
        <v>0</v>
      </c>
      <c r="AZ43">
        <f>IF(doba!$L59&lt;=AZ$2,IF(doba!$M59&gt;AZ$2,AZ$3,0),0)</f>
        <v>0</v>
      </c>
      <c r="BA43">
        <f>IF(doba!$L59&lt;=BA$2,IF(doba!$M59&gt;BA$2,BA$3,0),0)</f>
        <v>0</v>
      </c>
      <c r="BB43">
        <f>IF(doba!$L59&lt;=BB$2,IF(doba!$M59&gt;BB$2,BB$3,0),0)</f>
        <v>0</v>
      </c>
      <c r="BC43">
        <f>IF(doba!$L59&lt;=BC$2,IF(doba!$M59&gt;BC$2,BC$3,0),0)</f>
        <v>0</v>
      </c>
      <c r="BD43">
        <f>IF(doba!$L59&lt;=BD$2,IF(doba!$M59&gt;BD$2,BD$3,0),0)</f>
        <v>0</v>
      </c>
      <c r="BE43">
        <f>IF(doba!$L59&lt;=BE$2,IF(doba!$M59&gt;BE$2,BE$3,0),0)</f>
        <v>0</v>
      </c>
      <c r="BF43" s="1">
        <f t="shared" si="1"/>
        <v>0</v>
      </c>
    </row>
    <row r="44" spans="1:58" x14ac:dyDescent="0.2">
      <c r="A44">
        <v>41</v>
      </c>
      <c r="B44">
        <f>doba!$L60</f>
        <v>0</v>
      </c>
      <c r="C44">
        <f>doba!$M60</f>
        <v>0</v>
      </c>
      <c r="E44">
        <f>IF(doba!$L60&lt;=E$2,IF(doba!$M60&gt;E$2,E$3,0),0)</f>
        <v>0</v>
      </c>
      <c r="F44">
        <f>IF(doba!$L60&lt;=F$2,IF(doba!$M60&gt;F$2,F$3,0),0)</f>
        <v>0</v>
      </c>
      <c r="G44">
        <f>IF(doba!$L60&lt;=G$2,IF(doba!$M60&gt;G$2,G$3,0),0)</f>
        <v>0</v>
      </c>
      <c r="H44">
        <f>IF(doba!$L60&lt;=H$2,IF(doba!$M60&gt;H$2,H$3,0),0)</f>
        <v>0</v>
      </c>
      <c r="I44">
        <f>IF(doba!$L60&lt;=I$2,IF(doba!$M60&gt;I$2,I$3,0),0)</f>
        <v>0</v>
      </c>
      <c r="J44">
        <f>IF(doba!$L60&lt;=J$2,IF(doba!$M60&gt;J$2,J$3,0),0)</f>
        <v>0</v>
      </c>
      <c r="K44">
        <f>IF(doba!$L60&lt;=K$2,IF(doba!$M60&gt;K$2,K$3,0),0)</f>
        <v>0</v>
      </c>
      <c r="L44">
        <f>IF(doba!$L60&lt;=L$2,IF(doba!$M60&gt;L$2,L$3,0),0)</f>
        <v>0</v>
      </c>
      <c r="M44">
        <f>IF(doba!$L60&lt;=M$2,IF(doba!$M60&gt;M$2,M$3,0),0)</f>
        <v>0</v>
      </c>
      <c r="N44">
        <f>IF(doba!$L60&lt;=N$2,IF(doba!$M60&gt;N$2,N$3,0),0)</f>
        <v>0</v>
      </c>
      <c r="O44">
        <f>IF(doba!$L60&lt;=O$2,IF(doba!$M60&gt;O$2,O$3,0),0)</f>
        <v>0</v>
      </c>
      <c r="P44">
        <f>IF(doba!$L60&lt;=P$2,IF(doba!$M60&gt;P$2,P$3,0),0)</f>
        <v>0</v>
      </c>
      <c r="Q44">
        <f>IF(doba!$L60&lt;=Q$2,IF(doba!$M60&gt;Q$2,Q$3,0),0)</f>
        <v>0</v>
      </c>
      <c r="R44">
        <f>IF(doba!$L60&lt;=R$2,IF(doba!$M60&gt;R$2,R$3,0),0)</f>
        <v>0</v>
      </c>
      <c r="S44">
        <f>IF(doba!$L60&lt;=S$2,IF(doba!$M60&gt;S$2,S$3,0),0)</f>
        <v>0</v>
      </c>
      <c r="T44">
        <f>IF(doba!$L60&lt;=T$2,IF(doba!$M60&gt;T$2,T$3,0),0)</f>
        <v>0</v>
      </c>
      <c r="U44">
        <f>IF(doba!$L60&lt;=U$2,IF(doba!$M60&gt;U$2,U$3,0),0)</f>
        <v>0</v>
      </c>
      <c r="V44">
        <f>IF(doba!$L60&lt;=V$2,IF(doba!$M60&gt;V$2,V$3,0),0)</f>
        <v>0</v>
      </c>
      <c r="W44">
        <f>IF(doba!$L60&lt;=W$2,IF(doba!$M60&gt;W$2,W$3,0),0)</f>
        <v>0</v>
      </c>
      <c r="X44">
        <f>IF(doba!$L60&lt;=X$2,IF(doba!$M60&gt;X$2,X$3,0),0)</f>
        <v>0</v>
      </c>
      <c r="Y44">
        <f>IF(doba!$L60&lt;=Y$2,IF(doba!$M60&gt;Y$2,Y$3,0),0)</f>
        <v>0</v>
      </c>
      <c r="Z44">
        <f>IF(doba!$L60&lt;=Z$2,IF(doba!$M60&gt;Z$2,Z$3,0),0)</f>
        <v>0</v>
      </c>
      <c r="AA44">
        <f>IF(doba!$L60&lt;=AA$2,IF(doba!$M60&gt;AA$2,AA$3,0),0)</f>
        <v>0</v>
      </c>
      <c r="AB44">
        <f>IF(doba!$L60&lt;=AB$2,IF(doba!$M60&gt;AB$2,AB$3,0),0)</f>
        <v>0</v>
      </c>
      <c r="AC44" s="1">
        <f t="shared" si="0"/>
        <v>0</v>
      </c>
      <c r="AH44">
        <f>IF(doba!$L60&lt;=AH$2,IF(doba!$M60&gt;AH$2,AH$3,0),0)</f>
        <v>0</v>
      </c>
      <c r="AI44">
        <f>IF(doba!$L60&lt;=AI$2,IF(doba!$M60&gt;AI$2,AI$3,0),0)</f>
        <v>0</v>
      </c>
      <c r="AJ44">
        <f>IF(doba!$L60&lt;=AJ$2,IF(doba!$M60&gt;AJ$2,AJ$3,0),0)</f>
        <v>0</v>
      </c>
      <c r="AK44">
        <f>IF(doba!$L60&lt;=AK$2,IF(doba!$M60&gt;AK$2,AK$3,0),0)</f>
        <v>0</v>
      </c>
      <c r="AL44">
        <f>IF(doba!$L60&lt;=AL$2,IF(doba!$M60&gt;AL$2,AL$3,0),0)</f>
        <v>0</v>
      </c>
      <c r="AM44">
        <f>IF(doba!$L60&lt;=AM$2,IF(doba!$M60&gt;AM$2,AM$3,0),0)</f>
        <v>0</v>
      </c>
      <c r="AN44">
        <f>IF(doba!$L60&lt;=AN$2,IF(doba!$M60&gt;AN$2,AN$3,0),0)</f>
        <v>0</v>
      </c>
      <c r="AO44">
        <f>IF(doba!$L60&lt;=AO$2,IF(doba!$M60&gt;AO$2,AO$3,0),0)</f>
        <v>0</v>
      </c>
      <c r="AP44">
        <f>IF(doba!$L60&lt;=AP$2,IF(doba!$M60&gt;AP$2,AP$3,0),0)</f>
        <v>0</v>
      </c>
      <c r="AQ44">
        <f>IF(doba!$L60&lt;=AQ$2,IF(doba!$M60&gt;AQ$2,AQ$3,0),0)</f>
        <v>0</v>
      </c>
      <c r="AR44">
        <f>IF(doba!$L60&lt;=AR$2,IF(doba!$M60&gt;AR$2,AR$3,0),0)</f>
        <v>0</v>
      </c>
      <c r="AS44">
        <f>IF(doba!$L60&lt;=AS$2,IF(doba!$M60&gt;AS$2,AS$3,0),0)</f>
        <v>0</v>
      </c>
      <c r="AT44">
        <f>IF(doba!$L60&lt;=AT$2,IF(doba!$M60&gt;AT$2,AT$3,0),0)</f>
        <v>0</v>
      </c>
      <c r="AU44">
        <f>IF(doba!$L60&lt;=AU$2,IF(doba!$M60&gt;AU$2,AU$3,0),0)</f>
        <v>0</v>
      </c>
      <c r="AV44">
        <f>IF(doba!$L60&lt;=AV$2,IF(doba!$M60&gt;AV$2,AV$3,0),0)</f>
        <v>0</v>
      </c>
      <c r="AW44">
        <f>IF(doba!$L60&lt;=AW$2,IF(doba!$M60&gt;AW$2,AW$3,0),0)</f>
        <v>0</v>
      </c>
      <c r="AX44">
        <f>IF(doba!$L60&lt;=AX$2,IF(doba!$M60&gt;AX$2,AX$3,0),0)</f>
        <v>0</v>
      </c>
      <c r="AY44">
        <f>IF(doba!$L60&lt;=AY$2,IF(doba!$M60&gt;AY$2,AY$3,0),0)</f>
        <v>0</v>
      </c>
      <c r="AZ44">
        <f>IF(doba!$L60&lt;=AZ$2,IF(doba!$M60&gt;AZ$2,AZ$3,0),0)</f>
        <v>0</v>
      </c>
      <c r="BA44">
        <f>IF(doba!$L60&lt;=BA$2,IF(doba!$M60&gt;BA$2,BA$3,0),0)</f>
        <v>0</v>
      </c>
      <c r="BB44">
        <f>IF(doba!$L60&lt;=BB$2,IF(doba!$M60&gt;BB$2,BB$3,0),0)</f>
        <v>0</v>
      </c>
      <c r="BC44">
        <f>IF(doba!$L60&lt;=BC$2,IF(doba!$M60&gt;BC$2,BC$3,0),0)</f>
        <v>0</v>
      </c>
      <c r="BD44">
        <f>IF(doba!$L60&lt;=BD$2,IF(doba!$M60&gt;BD$2,BD$3,0),0)</f>
        <v>0</v>
      </c>
      <c r="BE44">
        <f>IF(doba!$L60&lt;=BE$2,IF(doba!$M60&gt;BE$2,BE$3,0),0)</f>
        <v>0</v>
      </c>
      <c r="BF44" s="1">
        <f t="shared" si="1"/>
        <v>0</v>
      </c>
    </row>
    <row r="45" spans="1:58" x14ac:dyDescent="0.2">
      <c r="A45">
        <v>42</v>
      </c>
      <c r="B45">
        <f>doba!$L61</f>
        <v>0</v>
      </c>
      <c r="C45">
        <f>doba!$M61</f>
        <v>0</v>
      </c>
      <c r="E45">
        <f>IF(doba!$L61&lt;=E$2,IF(doba!$M61&gt;E$2,E$3,0),0)</f>
        <v>0</v>
      </c>
      <c r="F45">
        <f>IF(doba!$L61&lt;=F$2,IF(doba!$M61&gt;F$2,F$3,0),0)</f>
        <v>0</v>
      </c>
      <c r="G45">
        <f>IF(doba!$L61&lt;=G$2,IF(doba!$M61&gt;G$2,G$3,0),0)</f>
        <v>0</v>
      </c>
      <c r="H45">
        <f>IF(doba!$L61&lt;=H$2,IF(doba!$M61&gt;H$2,H$3,0),0)</f>
        <v>0</v>
      </c>
      <c r="I45">
        <f>IF(doba!$L61&lt;=I$2,IF(doba!$M61&gt;I$2,I$3,0),0)</f>
        <v>0</v>
      </c>
      <c r="J45">
        <f>IF(doba!$L61&lt;=J$2,IF(doba!$M61&gt;J$2,J$3,0),0)</f>
        <v>0</v>
      </c>
      <c r="K45">
        <f>IF(doba!$L61&lt;=K$2,IF(doba!$M61&gt;K$2,K$3,0),0)</f>
        <v>0</v>
      </c>
      <c r="L45">
        <f>IF(doba!$L61&lt;=L$2,IF(doba!$M61&gt;L$2,L$3,0),0)</f>
        <v>0</v>
      </c>
      <c r="M45">
        <f>IF(doba!$L61&lt;=M$2,IF(doba!$M61&gt;M$2,M$3,0),0)</f>
        <v>0</v>
      </c>
      <c r="N45">
        <f>IF(doba!$L61&lt;=N$2,IF(doba!$M61&gt;N$2,N$3,0),0)</f>
        <v>0</v>
      </c>
      <c r="O45">
        <f>IF(doba!$L61&lt;=O$2,IF(doba!$M61&gt;O$2,O$3,0),0)</f>
        <v>0</v>
      </c>
      <c r="P45">
        <f>IF(doba!$L61&lt;=P$2,IF(doba!$M61&gt;P$2,P$3,0),0)</f>
        <v>0</v>
      </c>
      <c r="Q45">
        <f>IF(doba!$L61&lt;=Q$2,IF(doba!$M61&gt;Q$2,Q$3,0),0)</f>
        <v>0</v>
      </c>
      <c r="R45">
        <f>IF(doba!$L61&lt;=R$2,IF(doba!$M61&gt;R$2,R$3,0),0)</f>
        <v>0</v>
      </c>
      <c r="S45">
        <f>IF(doba!$L61&lt;=S$2,IF(doba!$M61&gt;S$2,S$3,0),0)</f>
        <v>0</v>
      </c>
      <c r="T45">
        <f>IF(doba!$L61&lt;=T$2,IF(doba!$M61&gt;T$2,T$3,0),0)</f>
        <v>0</v>
      </c>
      <c r="U45">
        <f>IF(doba!$L61&lt;=U$2,IF(doba!$M61&gt;U$2,U$3,0),0)</f>
        <v>0</v>
      </c>
      <c r="V45">
        <f>IF(doba!$L61&lt;=V$2,IF(doba!$M61&gt;V$2,V$3,0),0)</f>
        <v>0</v>
      </c>
      <c r="W45">
        <f>IF(doba!$L61&lt;=W$2,IF(doba!$M61&gt;W$2,W$3,0),0)</f>
        <v>0</v>
      </c>
      <c r="X45">
        <f>IF(doba!$L61&lt;=X$2,IF(doba!$M61&gt;X$2,X$3,0),0)</f>
        <v>0</v>
      </c>
      <c r="Y45">
        <f>IF(doba!$L61&lt;=Y$2,IF(doba!$M61&gt;Y$2,Y$3,0),0)</f>
        <v>0</v>
      </c>
      <c r="Z45">
        <f>IF(doba!$L61&lt;=Z$2,IF(doba!$M61&gt;Z$2,Z$3,0),0)</f>
        <v>0</v>
      </c>
      <c r="AA45">
        <f>IF(doba!$L61&lt;=AA$2,IF(doba!$M61&gt;AA$2,AA$3,0),0)</f>
        <v>0</v>
      </c>
      <c r="AB45">
        <f>IF(doba!$L61&lt;=AB$2,IF(doba!$M61&gt;AB$2,AB$3,0),0)</f>
        <v>0</v>
      </c>
      <c r="AC45" s="1">
        <f t="shared" si="0"/>
        <v>0</v>
      </c>
      <c r="AH45">
        <f>IF(doba!$L61&lt;=AH$2,IF(doba!$M61&gt;AH$2,AH$3,0),0)</f>
        <v>0</v>
      </c>
      <c r="AI45">
        <f>IF(doba!$L61&lt;=AI$2,IF(doba!$M61&gt;AI$2,AI$3,0),0)</f>
        <v>0</v>
      </c>
      <c r="AJ45">
        <f>IF(doba!$L61&lt;=AJ$2,IF(doba!$M61&gt;AJ$2,AJ$3,0),0)</f>
        <v>0</v>
      </c>
      <c r="AK45">
        <f>IF(doba!$L61&lt;=AK$2,IF(doba!$M61&gt;AK$2,AK$3,0),0)</f>
        <v>0</v>
      </c>
      <c r="AL45">
        <f>IF(doba!$L61&lt;=AL$2,IF(doba!$M61&gt;AL$2,AL$3,0),0)</f>
        <v>0</v>
      </c>
      <c r="AM45">
        <f>IF(doba!$L61&lt;=AM$2,IF(doba!$M61&gt;AM$2,AM$3,0),0)</f>
        <v>0</v>
      </c>
      <c r="AN45">
        <f>IF(doba!$L61&lt;=AN$2,IF(doba!$M61&gt;AN$2,AN$3,0),0)</f>
        <v>0</v>
      </c>
      <c r="AO45">
        <f>IF(doba!$L61&lt;=AO$2,IF(doba!$M61&gt;AO$2,AO$3,0),0)</f>
        <v>0</v>
      </c>
      <c r="AP45">
        <f>IF(doba!$L61&lt;=AP$2,IF(doba!$M61&gt;AP$2,AP$3,0),0)</f>
        <v>0</v>
      </c>
      <c r="AQ45">
        <f>IF(doba!$L61&lt;=AQ$2,IF(doba!$M61&gt;AQ$2,AQ$3,0),0)</f>
        <v>0</v>
      </c>
      <c r="AR45">
        <f>IF(doba!$L61&lt;=AR$2,IF(doba!$M61&gt;AR$2,AR$3,0),0)</f>
        <v>0</v>
      </c>
      <c r="AS45">
        <f>IF(doba!$L61&lt;=AS$2,IF(doba!$M61&gt;AS$2,AS$3,0),0)</f>
        <v>0</v>
      </c>
      <c r="AT45">
        <f>IF(doba!$L61&lt;=AT$2,IF(doba!$M61&gt;AT$2,AT$3,0),0)</f>
        <v>0</v>
      </c>
      <c r="AU45">
        <f>IF(doba!$L61&lt;=AU$2,IF(doba!$M61&gt;AU$2,AU$3,0),0)</f>
        <v>0</v>
      </c>
      <c r="AV45">
        <f>IF(doba!$L61&lt;=AV$2,IF(doba!$M61&gt;AV$2,AV$3,0),0)</f>
        <v>0</v>
      </c>
      <c r="AW45">
        <f>IF(doba!$L61&lt;=AW$2,IF(doba!$M61&gt;AW$2,AW$3,0),0)</f>
        <v>0</v>
      </c>
      <c r="AX45">
        <f>IF(doba!$L61&lt;=AX$2,IF(doba!$M61&gt;AX$2,AX$3,0),0)</f>
        <v>0</v>
      </c>
      <c r="AY45">
        <f>IF(doba!$L61&lt;=AY$2,IF(doba!$M61&gt;AY$2,AY$3,0),0)</f>
        <v>0</v>
      </c>
      <c r="AZ45">
        <f>IF(doba!$L61&lt;=AZ$2,IF(doba!$M61&gt;AZ$2,AZ$3,0),0)</f>
        <v>0</v>
      </c>
      <c r="BA45">
        <f>IF(doba!$L61&lt;=BA$2,IF(doba!$M61&gt;BA$2,BA$3,0),0)</f>
        <v>0</v>
      </c>
      <c r="BB45">
        <f>IF(doba!$L61&lt;=BB$2,IF(doba!$M61&gt;BB$2,BB$3,0),0)</f>
        <v>0</v>
      </c>
      <c r="BC45">
        <f>IF(doba!$L61&lt;=BC$2,IF(doba!$M61&gt;BC$2,BC$3,0),0)</f>
        <v>0</v>
      </c>
      <c r="BD45">
        <f>IF(doba!$L61&lt;=BD$2,IF(doba!$M61&gt;BD$2,BD$3,0),0)</f>
        <v>0</v>
      </c>
      <c r="BE45">
        <f>IF(doba!$L61&lt;=BE$2,IF(doba!$M61&gt;BE$2,BE$3,0),0)</f>
        <v>0</v>
      </c>
      <c r="BF45" s="1">
        <f t="shared" si="1"/>
        <v>0</v>
      </c>
    </row>
    <row r="46" spans="1:58" x14ac:dyDescent="0.2">
      <c r="A46">
        <v>43</v>
      </c>
      <c r="B46">
        <f>doba!$L62</f>
        <v>0</v>
      </c>
      <c r="C46">
        <f>doba!$M62</f>
        <v>0</v>
      </c>
      <c r="E46">
        <f>IF(doba!$L62&lt;=E$2,IF(doba!$M62&gt;E$2,E$3,0),0)</f>
        <v>0</v>
      </c>
      <c r="F46">
        <f>IF(doba!$L62&lt;=F$2,IF(doba!$M62&gt;F$2,F$3,0),0)</f>
        <v>0</v>
      </c>
      <c r="G46">
        <f>IF(doba!$L62&lt;=G$2,IF(doba!$M62&gt;G$2,G$3,0),0)</f>
        <v>0</v>
      </c>
      <c r="H46">
        <f>IF(doba!$L62&lt;=H$2,IF(doba!$M62&gt;H$2,H$3,0),0)</f>
        <v>0</v>
      </c>
      <c r="I46">
        <f>IF(doba!$L62&lt;=I$2,IF(doba!$M62&gt;I$2,I$3,0),0)</f>
        <v>0</v>
      </c>
      <c r="J46">
        <f>IF(doba!$L62&lt;=J$2,IF(doba!$M62&gt;J$2,J$3,0),0)</f>
        <v>0</v>
      </c>
      <c r="K46">
        <f>IF(doba!$L62&lt;=K$2,IF(doba!$M62&gt;K$2,K$3,0),0)</f>
        <v>0</v>
      </c>
      <c r="L46">
        <f>IF(doba!$L62&lt;=L$2,IF(doba!$M62&gt;L$2,L$3,0),0)</f>
        <v>0</v>
      </c>
      <c r="M46">
        <f>IF(doba!$L62&lt;=M$2,IF(doba!$M62&gt;M$2,M$3,0),0)</f>
        <v>0</v>
      </c>
      <c r="N46">
        <f>IF(doba!$L62&lt;=N$2,IF(doba!$M62&gt;N$2,N$3,0),0)</f>
        <v>0</v>
      </c>
      <c r="O46">
        <f>IF(doba!$L62&lt;=O$2,IF(doba!$M62&gt;O$2,O$3,0),0)</f>
        <v>0</v>
      </c>
      <c r="P46">
        <f>IF(doba!$L62&lt;=P$2,IF(doba!$M62&gt;P$2,P$3,0),0)</f>
        <v>0</v>
      </c>
      <c r="Q46">
        <f>IF(doba!$L62&lt;=Q$2,IF(doba!$M62&gt;Q$2,Q$3,0),0)</f>
        <v>0</v>
      </c>
      <c r="R46">
        <f>IF(doba!$L62&lt;=R$2,IF(doba!$M62&gt;R$2,R$3,0),0)</f>
        <v>0</v>
      </c>
      <c r="S46">
        <f>IF(doba!$L62&lt;=S$2,IF(doba!$M62&gt;S$2,S$3,0),0)</f>
        <v>0</v>
      </c>
      <c r="T46">
        <f>IF(doba!$L62&lt;=T$2,IF(doba!$M62&gt;T$2,T$3,0),0)</f>
        <v>0</v>
      </c>
      <c r="U46">
        <f>IF(doba!$L62&lt;=U$2,IF(doba!$M62&gt;U$2,U$3,0),0)</f>
        <v>0</v>
      </c>
      <c r="V46">
        <f>IF(doba!$L62&lt;=V$2,IF(doba!$M62&gt;V$2,V$3,0),0)</f>
        <v>0</v>
      </c>
      <c r="W46">
        <f>IF(doba!$L62&lt;=W$2,IF(doba!$M62&gt;W$2,W$3,0),0)</f>
        <v>0</v>
      </c>
      <c r="X46">
        <f>IF(doba!$L62&lt;=X$2,IF(doba!$M62&gt;X$2,X$3,0),0)</f>
        <v>0</v>
      </c>
      <c r="Y46">
        <f>IF(doba!$L62&lt;=Y$2,IF(doba!$M62&gt;Y$2,Y$3,0),0)</f>
        <v>0</v>
      </c>
      <c r="Z46">
        <f>IF(doba!$L62&lt;=Z$2,IF(doba!$M62&gt;Z$2,Z$3,0),0)</f>
        <v>0</v>
      </c>
      <c r="AA46">
        <f>IF(doba!$L62&lt;=AA$2,IF(doba!$M62&gt;AA$2,AA$3,0),0)</f>
        <v>0</v>
      </c>
      <c r="AB46">
        <f>IF(doba!$L62&lt;=AB$2,IF(doba!$M62&gt;AB$2,AB$3,0),0)</f>
        <v>0</v>
      </c>
      <c r="AC46" s="1">
        <f t="shared" si="0"/>
        <v>0</v>
      </c>
      <c r="AH46">
        <f>IF(doba!$L62&lt;=AH$2,IF(doba!$M62&gt;AH$2,AH$3,0),0)</f>
        <v>0</v>
      </c>
      <c r="AI46">
        <f>IF(doba!$L62&lt;=AI$2,IF(doba!$M62&gt;AI$2,AI$3,0),0)</f>
        <v>0</v>
      </c>
      <c r="AJ46">
        <f>IF(doba!$L62&lt;=AJ$2,IF(doba!$M62&gt;AJ$2,AJ$3,0),0)</f>
        <v>0</v>
      </c>
      <c r="AK46">
        <f>IF(doba!$L62&lt;=AK$2,IF(doba!$M62&gt;AK$2,AK$3,0),0)</f>
        <v>0</v>
      </c>
      <c r="AL46">
        <f>IF(doba!$L62&lt;=AL$2,IF(doba!$M62&gt;AL$2,AL$3,0),0)</f>
        <v>0</v>
      </c>
      <c r="AM46">
        <f>IF(doba!$L62&lt;=AM$2,IF(doba!$M62&gt;AM$2,AM$3,0),0)</f>
        <v>0</v>
      </c>
      <c r="AN46">
        <f>IF(doba!$L62&lt;=AN$2,IF(doba!$M62&gt;AN$2,AN$3,0),0)</f>
        <v>0</v>
      </c>
      <c r="AO46">
        <f>IF(doba!$L62&lt;=AO$2,IF(doba!$M62&gt;AO$2,AO$3,0),0)</f>
        <v>0</v>
      </c>
      <c r="AP46">
        <f>IF(doba!$L62&lt;=AP$2,IF(doba!$M62&gt;AP$2,AP$3,0),0)</f>
        <v>0</v>
      </c>
      <c r="AQ46">
        <f>IF(doba!$L62&lt;=AQ$2,IF(doba!$M62&gt;AQ$2,AQ$3,0),0)</f>
        <v>0</v>
      </c>
      <c r="AR46">
        <f>IF(doba!$L62&lt;=AR$2,IF(doba!$M62&gt;AR$2,AR$3,0),0)</f>
        <v>0</v>
      </c>
      <c r="AS46">
        <f>IF(doba!$L62&lt;=AS$2,IF(doba!$M62&gt;AS$2,AS$3,0),0)</f>
        <v>0</v>
      </c>
      <c r="AT46">
        <f>IF(doba!$L62&lt;=AT$2,IF(doba!$M62&gt;AT$2,AT$3,0),0)</f>
        <v>0</v>
      </c>
      <c r="AU46">
        <f>IF(doba!$L62&lt;=AU$2,IF(doba!$M62&gt;AU$2,AU$3,0),0)</f>
        <v>0</v>
      </c>
      <c r="AV46">
        <f>IF(doba!$L62&lt;=AV$2,IF(doba!$M62&gt;AV$2,AV$3,0),0)</f>
        <v>0</v>
      </c>
      <c r="AW46">
        <f>IF(doba!$L62&lt;=AW$2,IF(doba!$M62&gt;AW$2,AW$3,0),0)</f>
        <v>0</v>
      </c>
      <c r="AX46">
        <f>IF(doba!$L62&lt;=AX$2,IF(doba!$M62&gt;AX$2,AX$3,0),0)</f>
        <v>0</v>
      </c>
      <c r="AY46">
        <f>IF(doba!$L62&lt;=AY$2,IF(doba!$M62&gt;AY$2,AY$3,0),0)</f>
        <v>0</v>
      </c>
      <c r="AZ46">
        <f>IF(doba!$L62&lt;=AZ$2,IF(doba!$M62&gt;AZ$2,AZ$3,0),0)</f>
        <v>0</v>
      </c>
      <c r="BA46">
        <f>IF(doba!$L62&lt;=BA$2,IF(doba!$M62&gt;BA$2,BA$3,0),0)</f>
        <v>0</v>
      </c>
      <c r="BB46">
        <f>IF(doba!$L62&lt;=BB$2,IF(doba!$M62&gt;BB$2,BB$3,0),0)</f>
        <v>0</v>
      </c>
      <c r="BC46">
        <f>IF(doba!$L62&lt;=BC$2,IF(doba!$M62&gt;BC$2,BC$3,0),0)</f>
        <v>0</v>
      </c>
      <c r="BD46">
        <f>IF(doba!$L62&lt;=BD$2,IF(doba!$M62&gt;BD$2,BD$3,0),0)</f>
        <v>0</v>
      </c>
      <c r="BE46">
        <f>IF(doba!$L62&lt;=BE$2,IF(doba!$M62&gt;BE$2,BE$3,0),0)</f>
        <v>0</v>
      </c>
      <c r="BF46" s="1">
        <f t="shared" si="1"/>
        <v>0</v>
      </c>
    </row>
    <row r="47" spans="1:58" x14ac:dyDescent="0.2">
      <c r="A47">
        <v>44</v>
      </c>
      <c r="B47">
        <f>doba!$L63</f>
        <v>0</v>
      </c>
      <c r="C47">
        <f>doba!$M63</f>
        <v>0</v>
      </c>
      <c r="E47">
        <f>IF(doba!$L63&lt;=E$2,IF(doba!$M63&gt;E$2,E$3,0),0)</f>
        <v>0</v>
      </c>
      <c r="F47">
        <f>IF(doba!$L63&lt;=F$2,IF(doba!$M63&gt;F$2,F$3,0),0)</f>
        <v>0</v>
      </c>
      <c r="G47">
        <f>IF(doba!$L63&lt;=G$2,IF(doba!$M63&gt;G$2,G$3,0),0)</f>
        <v>0</v>
      </c>
      <c r="H47">
        <f>IF(doba!$L63&lt;=H$2,IF(doba!$M63&gt;H$2,H$3,0),0)</f>
        <v>0</v>
      </c>
      <c r="I47">
        <f>IF(doba!$L63&lt;=I$2,IF(doba!$M63&gt;I$2,I$3,0),0)</f>
        <v>0</v>
      </c>
      <c r="J47">
        <f>IF(doba!$L63&lt;=J$2,IF(doba!$M63&gt;J$2,J$3,0),0)</f>
        <v>0</v>
      </c>
      <c r="K47">
        <f>IF(doba!$L63&lt;=K$2,IF(doba!$M63&gt;K$2,K$3,0),0)</f>
        <v>0</v>
      </c>
      <c r="L47">
        <f>IF(doba!$L63&lt;=L$2,IF(doba!$M63&gt;L$2,L$3,0),0)</f>
        <v>0</v>
      </c>
      <c r="M47">
        <f>IF(doba!$L63&lt;=M$2,IF(doba!$M63&gt;M$2,M$3,0),0)</f>
        <v>0</v>
      </c>
      <c r="N47">
        <f>IF(doba!$L63&lt;=N$2,IF(doba!$M63&gt;N$2,N$3,0),0)</f>
        <v>0</v>
      </c>
      <c r="O47">
        <f>IF(doba!$L63&lt;=O$2,IF(doba!$M63&gt;O$2,O$3,0),0)</f>
        <v>0</v>
      </c>
      <c r="P47">
        <f>IF(doba!$L63&lt;=P$2,IF(doba!$M63&gt;P$2,P$3,0),0)</f>
        <v>0</v>
      </c>
      <c r="Q47">
        <f>IF(doba!$L63&lt;=Q$2,IF(doba!$M63&gt;Q$2,Q$3,0),0)</f>
        <v>0</v>
      </c>
      <c r="R47">
        <f>IF(doba!$L63&lt;=R$2,IF(doba!$M63&gt;R$2,R$3,0),0)</f>
        <v>0</v>
      </c>
      <c r="S47">
        <f>IF(doba!$L63&lt;=S$2,IF(doba!$M63&gt;S$2,S$3,0),0)</f>
        <v>0</v>
      </c>
      <c r="T47">
        <f>IF(doba!$L63&lt;=T$2,IF(doba!$M63&gt;T$2,T$3,0),0)</f>
        <v>0</v>
      </c>
      <c r="U47">
        <f>IF(doba!$L63&lt;=U$2,IF(doba!$M63&gt;U$2,U$3,0),0)</f>
        <v>0</v>
      </c>
      <c r="V47">
        <f>IF(doba!$L63&lt;=V$2,IF(doba!$M63&gt;V$2,V$3,0),0)</f>
        <v>0</v>
      </c>
      <c r="W47">
        <f>IF(doba!$L63&lt;=W$2,IF(doba!$M63&gt;W$2,W$3,0),0)</f>
        <v>0</v>
      </c>
      <c r="X47">
        <f>IF(doba!$L63&lt;=X$2,IF(doba!$M63&gt;X$2,X$3,0),0)</f>
        <v>0</v>
      </c>
      <c r="Y47">
        <f>IF(doba!$L63&lt;=Y$2,IF(doba!$M63&gt;Y$2,Y$3,0),0)</f>
        <v>0</v>
      </c>
      <c r="Z47">
        <f>IF(doba!$L63&lt;=Z$2,IF(doba!$M63&gt;Z$2,Z$3,0),0)</f>
        <v>0</v>
      </c>
      <c r="AA47">
        <f>IF(doba!$L63&lt;=AA$2,IF(doba!$M63&gt;AA$2,AA$3,0),0)</f>
        <v>0</v>
      </c>
      <c r="AB47">
        <f>IF(doba!$L63&lt;=AB$2,IF(doba!$M63&gt;AB$2,AB$3,0),0)</f>
        <v>0</v>
      </c>
      <c r="AC47" s="1">
        <f t="shared" si="0"/>
        <v>0</v>
      </c>
      <c r="AH47">
        <f>IF(doba!$L63&lt;=AH$2,IF(doba!$M63&gt;AH$2,AH$3,0),0)</f>
        <v>0</v>
      </c>
      <c r="AI47">
        <f>IF(doba!$L63&lt;=AI$2,IF(doba!$M63&gt;AI$2,AI$3,0),0)</f>
        <v>0</v>
      </c>
      <c r="AJ47">
        <f>IF(doba!$L63&lt;=AJ$2,IF(doba!$M63&gt;AJ$2,AJ$3,0),0)</f>
        <v>0</v>
      </c>
      <c r="AK47">
        <f>IF(doba!$L63&lt;=AK$2,IF(doba!$M63&gt;AK$2,AK$3,0),0)</f>
        <v>0</v>
      </c>
      <c r="AL47">
        <f>IF(doba!$L63&lt;=AL$2,IF(doba!$M63&gt;AL$2,AL$3,0),0)</f>
        <v>0</v>
      </c>
      <c r="AM47">
        <f>IF(doba!$L63&lt;=AM$2,IF(doba!$M63&gt;AM$2,AM$3,0),0)</f>
        <v>0</v>
      </c>
      <c r="AN47">
        <f>IF(doba!$L63&lt;=AN$2,IF(doba!$M63&gt;AN$2,AN$3,0),0)</f>
        <v>0</v>
      </c>
      <c r="AO47">
        <f>IF(doba!$L63&lt;=AO$2,IF(doba!$M63&gt;AO$2,AO$3,0),0)</f>
        <v>0</v>
      </c>
      <c r="AP47">
        <f>IF(doba!$L63&lt;=AP$2,IF(doba!$M63&gt;AP$2,AP$3,0),0)</f>
        <v>0</v>
      </c>
      <c r="AQ47">
        <f>IF(doba!$L63&lt;=AQ$2,IF(doba!$M63&gt;AQ$2,AQ$3,0),0)</f>
        <v>0</v>
      </c>
      <c r="AR47">
        <f>IF(doba!$L63&lt;=AR$2,IF(doba!$M63&gt;AR$2,AR$3,0),0)</f>
        <v>0</v>
      </c>
      <c r="AS47">
        <f>IF(doba!$L63&lt;=AS$2,IF(doba!$M63&gt;AS$2,AS$3,0),0)</f>
        <v>0</v>
      </c>
      <c r="AT47">
        <f>IF(doba!$L63&lt;=AT$2,IF(doba!$M63&gt;AT$2,AT$3,0),0)</f>
        <v>0</v>
      </c>
      <c r="AU47">
        <f>IF(doba!$L63&lt;=AU$2,IF(doba!$M63&gt;AU$2,AU$3,0),0)</f>
        <v>0</v>
      </c>
      <c r="AV47">
        <f>IF(doba!$L63&lt;=AV$2,IF(doba!$M63&gt;AV$2,AV$3,0),0)</f>
        <v>0</v>
      </c>
      <c r="AW47">
        <f>IF(doba!$L63&lt;=AW$2,IF(doba!$M63&gt;AW$2,AW$3,0),0)</f>
        <v>0</v>
      </c>
      <c r="AX47">
        <f>IF(doba!$L63&lt;=AX$2,IF(doba!$M63&gt;AX$2,AX$3,0),0)</f>
        <v>0</v>
      </c>
      <c r="AY47">
        <f>IF(doba!$L63&lt;=AY$2,IF(doba!$M63&gt;AY$2,AY$3,0),0)</f>
        <v>0</v>
      </c>
      <c r="AZ47">
        <f>IF(doba!$L63&lt;=AZ$2,IF(doba!$M63&gt;AZ$2,AZ$3,0),0)</f>
        <v>0</v>
      </c>
      <c r="BA47">
        <f>IF(doba!$L63&lt;=BA$2,IF(doba!$M63&gt;BA$2,BA$3,0),0)</f>
        <v>0</v>
      </c>
      <c r="BB47">
        <f>IF(doba!$L63&lt;=BB$2,IF(doba!$M63&gt;BB$2,BB$3,0),0)</f>
        <v>0</v>
      </c>
      <c r="BC47">
        <f>IF(doba!$L63&lt;=BC$2,IF(doba!$M63&gt;BC$2,BC$3,0),0)</f>
        <v>0</v>
      </c>
      <c r="BD47">
        <f>IF(doba!$L63&lt;=BD$2,IF(doba!$M63&gt;BD$2,BD$3,0),0)</f>
        <v>0</v>
      </c>
      <c r="BE47">
        <f>IF(doba!$L63&lt;=BE$2,IF(doba!$M63&gt;BE$2,BE$3,0),0)</f>
        <v>0</v>
      </c>
      <c r="BF47" s="1">
        <f t="shared" si="1"/>
        <v>0</v>
      </c>
    </row>
    <row r="48" spans="1:58" x14ac:dyDescent="0.2">
      <c r="A48">
        <v>45</v>
      </c>
      <c r="B48">
        <f>doba!$L64</f>
        <v>0</v>
      </c>
      <c r="C48">
        <f>doba!$M64</f>
        <v>0</v>
      </c>
      <c r="E48">
        <f>IF(doba!$L64&lt;=E$2,IF(doba!$M64&gt;E$2,E$3,0),0)</f>
        <v>0</v>
      </c>
      <c r="F48">
        <f>IF(doba!$L64&lt;=F$2,IF(doba!$M64&gt;F$2,F$3,0),0)</f>
        <v>0</v>
      </c>
      <c r="G48">
        <f>IF(doba!$L64&lt;=G$2,IF(doba!$M64&gt;G$2,G$3,0),0)</f>
        <v>0</v>
      </c>
      <c r="H48">
        <f>IF(doba!$L64&lt;=H$2,IF(doba!$M64&gt;H$2,H$3,0),0)</f>
        <v>0</v>
      </c>
      <c r="I48">
        <f>IF(doba!$L64&lt;=I$2,IF(doba!$M64&gt;I$2,I$3,0),0)</f>
        <v>0</v>
      </c>
      <c r="J48">
        <f>IF(doba!$L64&lt;=J$2,IF(doba!$M64&gt;J$2,J$3,0),0)</f>
        <v>0</v>
      </c>
      <c r="K48">
        <f>IF(doba!$L64&lt;=K$2,IF(doba!$M64&gt;K$2,K$3,0),0)</f>
        <v>0</v>
      </c>
      <c r="L48">
        <f>IF(doba!$L64&lt;=L$2,IF(doba!$M64&gt;L$2,L$3,0),0)</f>
        <v>0</v>
      </c>
      <c r="M48">
        <f>IF(doba!$L64&lt;=M$2,IF(doba!$M64&gt;M$2,M$3,0),0)</f>
        <v>0</v>
      </c>
      <c r="N48">
        <f>IF(doba!$L64&lt;=N$2,IF(doba!$M64&gt;N$2,N$3,0),0)</f>
        <v>0</v>
      </c>
      <c r="O48">
        <f>IF(doba!$L64&lt;=O$2,IF(doba!$M64&gt;O$2,O$3,0),0)</f>
        <v>0</v>
      </c>
      <c r="P48">
        <f>IF(doba!$L64&lt;=P$2,IF(doba!$M64&gt;P$2,P$3,0),0)</f>
        <v>0</v>
      </c>
      <c r="Q48">
        <f>IF(doba!$L64&lt;=Q$2,IF(doba!$M64&gt;Q$2,Q$3,0),0)</f>
        <v>0</v>
      </c>
      <c r="R48">
        <f>IF(doba!$L64&lt;=R$2,IF(doba!$M64&gt;R$2,R$3,0),0)</f>
        <v>0</v>
      </c>
      <c r="S48">
        <f>IF(doba!$L64&lt;=S$2,IF(doba!$M64&gt;S$2,S$3,0),0)</f>
        <v>0</v>
      </c>
      <c r="T48">
        <f>IF(doba!$L64&lt;=T$2,IF(doba!$M64&gt;T$2,T$3,0),0)</f>
        <v>0</v>
      </c>
      <c r="U48">
        <f>IF(doba!$L64&lt;=U$2,IF(doba!$M64&gt;U$2,U$3,0),0)</f>
        <v>0</v>
      </c>
      <c r="V48">
        <f>IF(doba!$L64&lt;=V$2,IF(doba!$M64&gt;V$2,V$3,0),0)</f>
        <v>0</v>
      </c>
      <c r="W48">
        <f>IF(doba!$L64&lt;=W$2,IF(doba!$M64&gt;W$2,W$3,0),0)</f>
        <v>0</v>
      </c>
      <c r="X48">
        <f>IF(doba!$L64&lt;=X$2,IF(doba!$M64&gt;X$2,X$3,0),0)</f>
        <v>0</v>
      </c>
      <c r="Y48">
        <f>IF(doba!$L64&lt;=Y$2,IF(doba!$M64&gt;Y$2,Y$3,0),0)</f>
        <v>0</v>
      </c>
      <c r="Z48">
        <f>IF(doba!$L64&lt;=Z$2,IF(doba!$M64&gt;Z$2,Z$3,0),0)</f>
        <v>0</v>
      </c>
      <c r="AA48">
        <f>IF(doba!$L64&lt;=AA$2,IF(doba!$M64&gt;AA$2,AA$3,0),0)</f>
        <v>0</v>
      </c>
      <c r="AB48">
        <f>IF(doba!$L64&lt;=AB$2,IF(doba!$M64&gt;AB$2,AB$3,0),0)</f>
        <v>0</v>
      </c>
      <c r="AC48" s="1">
        <f t="shared" si="0"/>
        <v>0</v>
      </c>
      <c r="AH48">
        <f>IF(doba!$L64&lt;=AH$2,IF(doba!$M64&gt;AH$2,AH$3,0),0)</f>
        <v>0</v>
      </c>
      <c r="AI48">
        <f>IF(doba!$L64&lt;=AI$2,IF(doba!$M64&gt;AI$2,AI$3,0),0)</f>
        <v>0</v>
      </c>
      <c r="AJ48">
        <f>IF(doba!$L64&lt;=AJ$2,IF(doba!$M64&gt;AJ$2,AJ$3,0),0)</f>
        <v>0</v>
      </c>
      <c r="AK48">
        <f>IF(doba!$L64&lt;=AK$2,IF(doba!$M64&gt;AK$2,AK$3,0),0)</f>
        <v>0</v>
      </c>
      <c r="AL48">
        <f>IF(doba!$L64&lt;=AL$2,IF(doba!$M64&gt;AL$2,AL$3,0),0)</f>
        <v>0</v>
      </c>
      <c r="AM48">
        <f>IF(doba!$L64&lt;=AM$2,IF(doba!$M64&gt;AM$2,AM$3,0),0)</f>
        <v>0</v>
      </c>
      <c r="AN48">
        <f>IF(doba!$L64&lt;=AN$2,IF(doba!$M64&gt;AN$2,AN$3,0),0)</f>
        <v>0</v>
      </c>
      <c r="AO48">
        <f>IF(doba!$L64&lt;=AO$2,IF(doba!$M64&gt;AO$2,AO$3,0),0)</f>
        <v>0</v>
      </c>
      <c r="AP48">
        <f>IF(doba!$L64&lt;=AP$2,IF(doba!$M64&gt;AP$2,AP$3,0),0)</f>
        <v>0</v>
      </c>
      <c r="AQ48">
        <f>IF(doba!$L64&lt;=AQ$2,IF(doba!$M64&gt;AQ$2,AQ$3,0),0)</f>
        <v>0</v>
      </c>
      <c r="AR48">
        <f>IF(doba!$L64&lt;=AR$2,IF(doba!$M64&gt;AR$2,AR$3,0),0)</f>
        <v>0</v>
      </c>
      <c r="AS48">
        <f>IF(doba!$L64&lt;=AS$2,IF(doba!$M64&gt;AS$2,AS$3,0),0)</f>
        <v>0</v>
      </c>
      <c r="AT48">
        <f>IF(doba!$L64&lt;=AT$2,IF(doba!$M64&gt;AT$2,AT$3,0),0)</f>
        <v>0</v>
      </c>
      <c r="AU48">
        <f>IF(doba!$L64&lt;=AU$2,IF(doba!$M64&gt;AU$2,AU$3,0),0)</f>
        <v>0</v>
      </c>
      <c r="AV48">
        <f>IF(doba!$L64&lt;=AV$2,IF(doba!$M64&gt;AV$2,AV$3,0),0)</f>
        <v>0</v>
      </c>
      <c r="AW48">
        <f>IF(doba!$L64&lt;=AW$2,IF(doba!$M64&gt;AW$2,AW$3,0),0)</f>
        <v>0</v>
      </c>
      <c r="AX48">
        <f>IF(doba!$L64&lt;=AX$2,IF(doba!$M64&gt;AX$2,AX$3,0),0)</f>
        <v>0</v>
      </c>
      <c r="AY48">
        <f>IF(doba!$L64&lt;=AY$2,IF(doba!$M64&gt;AY$2,AY$3,0),0)</f>
        <v>0</v>
      </c>
      <c r="AZ48">
        <f>IF(doba!$L64&lt;=AZ$2,IF(doba!$M64&gt;AZ$2,AZ$3,0),0)</f>
        <v>0</v>
      </c>
      <c r="BA48">
        <f>IF(doba!$L64&lt;=BA$2,IF(doba!$M64&gt;BA$2,BA$3,0),0)</f>
        <v>0</v>
      </c>
      <c r="BB48">
        <f>IF(doba!$L64&lt;=BB$2,IF(doba!$M64&gt;BB$2,BB$3,0),0)</f>
        <v>0</v>
      </c>
      <c r="BC48">
        <f>IF(doba!$L64&lt;=BC$2,IF(doba!$M64&gt;BC$2,BC$3,0),0)</f>
        <v>0</v>
      </c>
      <c r="BD48">
        <f>IF(doba!$L64&lt;=BD$2,IF(doba!$M64&gt;BD$2,BD$3,0),0)</f>
        <v>0</v>
      </c>
      <c r="BE48">
        <f>IF(doba!$L64&lt;=BE$2,IF(doba!$M64&gt;BE$2,BE$3,0),0)</f>
        <v>0</v>
      </c>
      <c r="BF48" s="1">
        <f t="shared" si="1"/>
        <v>0</v>
      </c>
    </row>
    <row r="49" spans="1:58" x14ac:dyDescent="0.2">
      <c r="A49">
        <v>46</v>
      </c>
      <c r="B49">
        <f>doba!$L65</f>
        <v>0</v>
      </c>
      <c r="C49">
        <f>doba!$M65</f>
        <v>0</v>
      </c>
      <c r="E49">
        <f>IF(doba!$L65&lt;=E$2,IF(doba!$M65&gt;E$2,E$3,0),0)</f>
        <v>0</v>
      </c>
      <c r="F49">
        <f>IF(doba!$L65&lt;=F$2,IF(doba!$M65&gt;F$2,F$3,0),0)</f>
        <v>0</v>
      </c>
      <c r="G49">
        <f>IF(doba!$L65&lt;=G$2,IF(doba!$M65&gt;G$2,G$3,0),0)</f>
        <v>0</v>
      </c>
      <c r="H49">
        <f>IF(doba!$L65&lt;=H$2,IF(doba!$M65&gt;H$2,H$3,0),0)</f>
        <v>0</v>
      </c>
      <c r="I49">
        <f>IF(doba!$L65&lt;=I$2,IF(doba!$M65&gt;I$2,I$3,0),0)</f>
        <v>0</v>
      </c>
      <c r="J49">
        <f>IF(doba!$L65&lt;=J$2,IF(doba!$M65&gt;J$2,J$3,0),0)</f>
        <v>0</v>
      </c>
      <c r="K49">
        <f>IF(doba!$L65&lt;=K$2,IF(doba!$M65&gt;K$2,K$3,0),0)</f>
        <v>0</v>
      </c>
      <c r="L49">
        <f>IF(doba!$L65&lt;=L$2,IF(doba!$M65&gt;L$2,L$3,0),0)</f>
        <v>0</v>
      </c>
      <c r="M49">
        <f>IF(doba!$L65&lt;=M$2,IF(doba!$M65&gt;M$2,M$3,0),0)</f>
        <v>0</v>
      </c>
      <c r="N49">
        <f>IF(doba!$L65&lt;=N$2,IF(doba!$M65&gt;N$2,N$3,0),0)</f>
        <v>0</v>
      </c>
      <c r="O49">
        <f>IF(doba!$L65&lt;=O$2,IF(doba!$M65&gt;O$2,O$3,0),0)</f>
        <v>0</v>
      </c>
      <c r="P49">
        <f>IF(doba!$L65&lt;=P$2,IF(doba!$M65&gt;P$2,P$3,0),0)</f>
        <v>0</v>
      </c>
      <c r="Q49">
        <f>IF(doba!$L65&lt;=Q$2,IF(doba!$M65&gt;Q$2,Q$3,0),0)</f>
        <v>0</v>
      </c>
      <c r="R49">
        <f>IF(doba!$L65&lt;=R$2,IF(doba!$M65&gt;R$2,R$3,0),0)</f>
        <v>0</v>
      </c>
      <c r="S49">
        <f>IF(doba!$L65&lt;=S$2,IF(doba!$M65&gt;S$2,S$3,0),0)</f>
        <v>0</v>
      </c>
      <c r="T49">
        <f>IF(doba!$L65&lt;=T$2,IF(doba!$M65&gt;T$2,T$3,0),0)</f>
        <v>0</v>
      </c>
      <c r="U49">
        <f>IF(doba!$L65&lt;=U$2,IF(doba!$M65&gt;U$2,U$3,0),0)</f>
        <v>0</v>
      </c>
      <c r="V49">
        <f>IF(doba!$L65&lt;=V$2,IF(doba!$M65&gt;V$2,V$3,0),0)</f>
        <v>0</v>
      </c>
      <c r="W49">
        <f>IF(doba!$L65&lt;=W$2,IF(doba!$M65&gt;W$2,W$3,0),0)</f>
        <v>0</v>
      </c>
      <c r="X49">
        <f>IF(doba!$L65&lt;=X$2,IF(doba!$M65&gt;X$2,X$3,0),0)</f>
        <v>0</v>
      </c>
      <c r="Y49">
        <f>IF(doba!$L65&lt;=Y$2,IF(doba!$M65&gt;Y$2,Y$3,0),0)</f>
        <v>0</v>
      </c>
      <c r="Z49">
        <f>IF(doba!$L65&lt;=Z$2,IF(doba!$M65&gt;Z$2,Z$3,0),0)</f>
        <v>0</v>
      </c>
      <c r="AA49">
        <f>IF(doba!$L65&lt;=AA$2,IF(doba!$M65&gt;AA$2,AA$3,0),0)</f>
        <v>0</v>
      </c>
      <c r="AB49">
        <f>IF(doba!$L65&lt;=AB$2,IF(doba!$M65&gt;AB$2,AB$3,0),0)</f>
        <v>0</v>
      </c>
      <c r="AC49" s="1">
        <f t="shared" si="0"/>
        <v>0</v>
      </c>
      <c r="AH49">
        <f>IF(doba!$L65&lt;=AH$2,IF(doba!$M65&gt;AH$2,AH$3,0),0)</f>
        <v>0</v>
      </c>
      <c r="AI49">
        <f>IF(doba!$L65&lt;=AI$2,IF(doba!$M65&gt;AI$2,AI$3,0),0)</f>
        <v>0</v>
      </c>
      <c r="AJ49">
        <f>IF(doba!$L65&lt;=AJ$2,IF(doba!$M65&gt;AJ$2,AJ$3,0),0)</f>
        <v>0</v>
      </c>
      <c r="AK49">
        <f>IF(doba!$L65&lt;=AK$2,IF(doba!$M65&gt;AK$2,AK$3,0),0)</f>
        <v>0</v>
      </c>
      <c r="AL49">
        <f>IF(doba!$L65&lt;=AL$2,IF(doba!$M65&gt;AL$2,AL$3,0),0)</f>
        <v>0</v>
      </c>
      <c r="AM49">
        <f>IF(doba!$L65&lt;=AM$2,IF(doba!$M65&gt;AM$2,AM$3,0),0)</f>
        <v>0</v>
      </c>
      <c r="AN49">
        <f>IF(doba!$L65&lt;=AN$2,IF(doba!$M65&gt;AN$2,AN$3,0),0)</f>
        <v>0</v>
      </c>
      <c r="AO49">
        <f>IF(doba!$L65&lt;=AO$2,IF(doba!$M65&gt;AO$2,AO$3,0),0)</f>
        <v>0</v>
      </c>
      <c r="AP49">
        <f>IF(doba!$L65&lt;=AP$2,IF(doba!$M65&gt;AP$2,AP$3,0),0)</f>
        <v>0</v>
      </c>
      <c r="AQ49">
        <f>IF(doba!$L65&lt;=AQ$2,IF(doba!$M65&gt;AQ$2,AQ$3,0),0)</f>
        <v>0</v>
      </c>
      <c r="AR49">
        <f>IF(doba!$L65&lt;=AR$2,IF(doba!$M65&gt;AR$2,AR$3,0),0)</f>
        <v>0</v>
      </c>
      <c r="AS49">
        <f>IF(doba!$L65&lt;=AS$2,IF(doba!$M65&gt;AS$2,AS$3,0),0)</f>
        <v>0</v>
      </c>
      <c r="AT49">
        <f>IF(doba!$L65&lt;=AT$2,IF(doba!$M65&gt;AT$2,AT$3,0),0)</f>
        <v>0</v>
      </c>
      <c r="AU49">
        <f>IF(doba!$L65&lt;=AU$2,IF(doba!$M65&gt;AU$2,AU$3,0),0)</f>
        <v>0</v>
      </c>
      <c r="AV49">
        <f>IF(doba!$L65&lt;=AV$2,IF(doba!$M65&gt;AV$2,AV$3,0),0)</f>
        <v>0</v>
      </c>
      <c r="AW49">
        <f>IF(doba!$L65&lt;=AW$2,IF(doba!$M65&gt;AW$2,AW$3,0),0)</f>
        <v>0</v>
      </c>
      <c r="AX49">
        <f>IF(doba!$L65&lt;=AX$2,IF(doba!$M65&gt;AX$2,AX$3,0),0)</f>
        <v>0</v>
      </c>
      <c r="AY49">
        <f>IF(doba!$L65&lt;=AY$2,IF(doba!$M65&gt;AY$2,AY$3,0),0)</f>
        <v>0</v>
      </c>
      <c r="AZ49">
        <f>IF(doba!$L65&lt;=AZ$2,IF(doba!$M65&gt;AZ$2,AZ$3,0),0)</f>
        <v>0</v>
      </c>
      <c r="BA49">
        <f>IF(doba!$L65&lt;=BA$2,IF(doba!$M65&gt;BA$2,BA$3,0),0)</f>
        <v>0</v>
      </c>
      <c r="BB49">
        <f>IF(doba!$L65&lt;=BB$2,IF(doba!$M65&gt;BB$2,BB$3,0),0)</f>
        <v>0</v>
      </c>
      <c r="BC49">
        <f>IF(doba!$L65&lt;=BC$2,IF(doba!$M65&gt;BC$2,BC$3,0),0)</f>
        <v>0</v>
      </c>
      <c r="BD49">
        <f>IF(doba!$L65&lt;=BD$2,IF(doba!$M65&gt;BD$2,BD$3,0),0)</f>
        <v>0</v>
      </c>
      <c r="BE49">
        <f>IF(doba!$L65&lt;=BE$2,IF(doba!$M65&gt;BE$2,BE$3,0),0)</f>
        <v>0</v>
      </c>
      <c r="BF49" s="1">
        <f t="shared" si="1"/>
        <v>0</v>
      </c>
    </row>
    <row r="50" spans="1:58" x14ac:dyDescent="0.2">
      <c r="A50">
        <v>47</v>
      </c>
      <c r="B50">
        <f>doba!$L66</f>
        <v>0</v>
      </c>
      <c r="C50">
        <f>doba!$M66</f>
        <v>0</v>
      </c>
      <c r="E50">
        <f>IF(doba!$L66&lt;=E$2,IF(doba!$M66&gt;E$2,E$3,0),0)</f>
        <v>0</v>
      </c>
      <c r="F50">
        <f>IF(doba!$L66&lt;=F$2,IF(doba!$M66&gt;F$2,F$3,0),0)</f>
        <v>0</v>
      </c>
      <c r="G50">
        <f>IF(doba!$L66&lt;=G$2,IF(doba!$M66&gt;G$2,G$3,0),0)</f>
        <v>0</v>
      </c>
      <c r="H50">
        <f>IF(doba!$L66&lt;=H$2,IF(doba!$M66&gt;H$2,H$3,0),0)</f>
        <v>0</v>
      </c>
      <c r="I50">
        <f>IF(doba!$L66&lt;=I$2,IF(doba!$M66&gt;I$2,I$3,0),0)</f>
        <v>0</v>
      </c>
      <c r="J50">
        <f>IF(doba!$L66&lt;=J$2,IF(doba!$M66&gt;J$2,J$3,0),0)</f>
        <v>0</v>
      </c>
      <c r="K50">
        <f>IF(doba!$L66&lt;=K$2,IF(doba!$M66&gt;K$2,K$3,0),0)</f>
        <v>0</v>
      </c>
      <c r="L50">
        <f>IF(doba!$L66&lt;=L$2,IF(doba!$M66&gt;L$2,L$3,0),0)</f>
        <v>0</v>
      </c>
      <c r="M50">
        <f>IF(doba!$L66&lt;=M$2,IF(doba!$M66&gt;M$2,M$3,0),0)</f>
        <v>0</v>
      </c>
      <c r="N50">
        <f>IF(doba!$L66&lt;=N$2,IF(doba!$M66&gt;N$2,N$3,0),0)</f>
        <v>0</v>
      </c>
      <c r="O50">
        <f>IF(doba!$L66&lt;=O$2,IF(doba!$M66&gt;O$2,O$3,0),0)</f>
        <v>0</v>
      </c>
      <c r="P50">
        <f>IF(doba!$L66&lt;=P$2,IF(doba!$M66&gt;P$2,P$3,0),0)</f>
        <v>0</v>
      </c>
      <c r="Q50">
        <f>IF(doba!$L66&lt;=Q$2,IF(doba!$M66&gt;Q$2,Q$3,0),0)</f>
        <v>0</v>
      </c>
      <c r="R50">
        <f>IF(doba!$L66&lt;=R$2,IF(doba!$M66&gt;R$2,R$3,0),0)</f>
        <v>0</v>
      </c>
      <c r="S50">
        <f>IF(doba!$L66&lt;=S$2,IF(doba!$M66&gt;S$2,S$3,0),0)</f>
        <v>0</v>
      </c>
      <c r="T50">
        <f>IF(doba!$L66&lt;=T$2,IF(doba!$M66&gt;T$2,T$3,0),0)</f>
        <v>0</v>
      </c>
      <c r="U50">
        <f>IF(doba!$L66&lt;=U$2,IF(doba!$M66&gt;U$2,U$3,0),0)</f>
        <v>0</v>
      </c>
      <c r="V50">
        <f>IF(doba!$L66&lt;=V$2,IF(doba!$M66&gt;V$2,V$3,0),0)</f>
        <v>0</v>
      </c>
      <c r="W50">
        <f>IF(doba!$L66&lt;=W$2,IF(doba!$M66&gt;W$2,W$3,0),0)</f>
        <v>0</v>
      </c>
      <c r="X50">
        <f>IF(doba!$L66&lt;=X$2,IF(doba!$M66&gt;X$2,X$3,0),0)</f>
        <v>0</v>
      </c>
      <c r="Y50">
        <f>IF(doba!$L66&lt;=Y$2,IF(doba!$M66&gt;Y$2,Y$3,0),0)</f>
        <v>0</v>
      </c>
      <c r="Z50">
        <f>IF(doba!$L66&lt;=Z$2,IF(doba!$M66&gt;Z$2,Z$3,0),0)</f>
        <v>0</v>
      </c>
      <c r="AA50">
        <f>IF(doba!$L66&lt;=AA$2,IF(doba!$M66&gt;AA$2,AA$3,0),0)</f>
        <v>0</v>
      </c>
      <c r="AB50">
        <f>IF(doba!$L66&lt;=AB$2,IF(doba!$M66&gt;AB$2,AB$3,0),0)</f>
        <v>0</v>
      </c>
      <c r="AC50" s="1">
        <f t="shared" si="0"/>
        <v>0</v>
      </c>
      <c r="AH50">
        <f>IF(doba!$L66&lt;=AH$2,IF(doba!$M66&gt;AH$2,AH$3,0),0)</f>
        <v>0</v>
      </c>
      <c r="AI50">
        <f>IF(doba!$L66&lt;=AI$2,IF(doba!$M66&gt;AI$2,AI$3,0),0)</f>
        <v>0</v>
      </c>
      <c r="AJ50">
        <f>IF(doba!$L66&lt;=AJ$2,IF(doba!$M66&gt;AJ$2,AJ$3,0),0)</f>
        <v>0</v>
      </c>
      <c r="AK50">
        <f>IF(doba!$L66&lt;=AK$2,IF(doba!$M66&gt;AK$2,AK$3,0),0)</f>
        <v>0</v>
      </c>
      <c r="AL50">
        <f>IF(doba!$L66&lt;=AL$2,IF(doba!$M66&gt;AL$2,AL$3,0),0)</f>
        <v>0</v>
      </c>
      <c r="AM50">
        <f>IF(doba!$L66&lt;=AM$2,IF(doba!$M66&gt;AM$2,AM$3,0),0)</f>
        <v>0</v>
      </c>
      <c r="AN50">
        <f>IF(doba!$L66&lt;=AN$2,IF(doba!$M66&gt;AN$2,AN$3,0),0)</f>
        <v>0</v>
      </c>
      <c r="AO50">
        <f>IF(doba!$L66&lt;=AO$2,IF(doba!$M66&gt;AO$2,AO$3,0),0)</f>
        <v>0</v>
      </c>
      <c r="AP50">
        <f>IF(doba!$L66&lt;=AP$2,IF(doba!$M66&gt;AP$2,AP$3,0),0)</f>
        <v>0</v>
      </c>
      <c r="AQ50">
        <f>IF(doba!$L66&lt;=AQ$2,IF(doba!$M66&gt;AQ$2,AQ$3,0),0)</f>
        <v>0</v>
      </c>
      <c r="AR50">
        <f>IF(doba!$L66&lt;=AR$2,IF(doba!$M66&gt;AR$2,AR$3,0),0)</f>
        <v>0</v>
      </c>
      <c r="AS50">
        <f>IF(doba!$L66&lt;=AS$2,IF(doba!$M66&gt;AS$2,AS$3,0),0)</f>
        <v>0</v>
      </c>
      <c r="AT50">
        <f>IF(doba!$L66&lt;=AT$2,IF(doba!$M66&gt;AT$2,AT$3,0),0)</f>
        <v>0</v>
      </c>
      <c r="AU50">
        <f>IF(doba!$L66&lt;=AU$2,IF(doba!$M66&gt;AU$2,AU$3,0),0)</f>
        <v>0</v>
      </c>
      <c r="AV50">
        <f>IF(doba!$L66&lt;=AV$2,IF(doba!$M66&gt;AV$2,AV$3,0),0)</f>
        <v>0</v>
      </c>
      <c r="AW50">
        <f>IF(doba!$L66&lt;=AW$2,IF(doba!$M66&gt;AW$2,AW$3,0),0)</f>
        <v>0</v>
      </c>
      <c r="AX50">
        <f>IF(doba!$L66&lt;=AX$2,IF(doba!$M66&gt;AX$2,AX$3,0),0)</f>
        <v>0</v>
      </c>
      <c r="AY50">
        <f>IF(doba!$L66&lt;=AY$2,IF(doba!$M66&gt;AY$2,AY$3,0),0)</f>
        <v>0</v>
      </c>
      <c r="AZ50">
        <f>IF(doba!$L66&lt;=AZ$2,IF(doba!$M66&gt;AZ$2,AZ$3,0),0)</f>
        <v>0</v>
      </c>
      <c r="BA50">
        <f>IF(doba!$L66&lt;=BA$2,IF(doba!$M66&gt;BA$2,BA$3,0),0)</f>
        <v>0</v>
      </c>
      <c r="BB50">
        <f>IF(doba!$L66&lt;=BB$2,IF(doba!$M66&gt;BB$2,BB$3,0),0)</f>
        <v>0</v>
      </c>
      <c r="BC50">
        <f>IF(doba!$L66&lt;=BC$2,IF(doba!$M66&gt;BC$2,BC$3,0),0)</f>
        <v>0</v>
      </c>
      <c r="BD50">
        <f>IF(doba!$L66&lt;=BD$2,IF(doba!$M66&gt;BD$2,BD$3,0),0)</f>
        <v>0</v>
      </c>
      <c r="BE50">
        <f>IF(doba!$L66&lt;=BE$2,IF(doba!$M66&gt;BE$2,BE$3,0),0)</f>
        <v>0</v>
      </c>
      <c r="BF50" s="1">
        <f t="shared" si="1"/>
        <v>0</v>
      </c>
    </row>
    <row r="51" spans="1:58" x14ac:dyDescent="0.2">
      <c r="A51">
        <v>48</v>
      </c>
      <c r="B51">
        <f>doba!$L67</f>
        <v>0</v>
      </c>
      <c r="C51">
        <f>doba!$M67</f>
        <v>0</v>
      </c>
      <c r="E51">
        <f>IF(doba!$L67&lt;=E$2,IF(doba!$M67&gt;E$2,E$3,0),0)</f>
        <v>0</v>
      </c>
      <c r="F51">
        <f>IF(doba!$L67&lt;=F$2,IF(doba!$M67&gt;F$2,F$3,0),0)</f>
        <v>0</v>
      </c>
      <c r="G51">
        <f>IF(doba!$L67&lt;=G$2,IF(doba!$M67&gt;G$2,G$3,0),0)</f>
        <v>0</v>
      </c>
      <c r="H51">
        <f>IF(doba!$L67&lt;=H$2,IF(doba!$M67&gt;H$2,H$3,0),0)</f>
        <v>0</v>
      </c>
      <c r="I51">
        <f>IF(doba!$L67&lt;=I$2,IF(doba!$M67&gt;I$2,I$3,0),0)</f>
        <v>0</v>
      </c>
      <c r="J51">
        <f>IF(doba!$L67&lt;=J$2,IF(doba!$M67&gt;J$2,J$3,0),0)</f>
        <v>0</v>
      </c>
      <c r="K51">
        <f>IF(doba!$L67&lt;=K$2,IF(doba!$M67&gt;K$2,K$3,0),0)</f>
        <v>0</v>
      </c>
      <c r="L51">
        <f>IF(doba!$L67&lt;=L$2,IF(doba!$M67&gt;L$2,L$3,0),0)</f>
        <v>0</v>
      </c>
      <c r="M51">
        <f>IF(doba!$L67&lt;=M$2,IF(doba!$M67&gt;M$2,M$3,0),0)</f>
        <v>0</v>
      </c>
      <c r="N51">
        <f>IF(doba!$L67&lt;=N$2,IF(doba!$M67&gt;N$2,N$3,0),0)</f>
        <v>0</v>
      </c>
      <c r="O51">
        <f>IF(doba!$L67&lt;=O$2,IF(doba!$M67&gt;O$2,O$3,0),0)</f>
        <v>0</v>
      </c>
      <c r="P51">
        <f>IF(doba!$L67&lt;=P$2,IF(doba!$M67&gt;P$2,P$3,0),0)</f>
        <v>0</v>
      </c>
      <c r="Q51">
        <f>IF(doba!$L67&lt;=Q$2,IF(doba!$M67&gt;Q$2,Q$3,0),0)</f>
        <v>0</v>
      </c>
      <c r="R51">
        <f>IF(doba!$L67&lt;=R$2,IF(doba!$M67&gt;R$2,R$3,0),0)</f>
        <v>0</v>
      </c>
      <c r="S51">
        <f>IF(doba!$L67&lt;=S$2,IF(doba!$M67&gt;S$2,S$3,0),0)</f>
        <v>0</v>
      </c>
      <c r="T51">
        <f>IF(doba!$L67&lt;=T$2,IF(doba!$M67&gt;T$2,T$3,0),0)</f>
        <v>0</v>
      </c>
      <c r="U51">
        <f>IF(doba!$L67&lt;=U$2,IF(doba!$M67&gt;U$2,U$3,0),0)</f>
        <v>0</v>
      </c>
      <c r="V51">
        <f>IF(doba!$L67&lt;=V$2,IF(doba!$M67&gt;V$2,V$3,0),0)</f>
        <v>0</v>
      </c>
      <c r="W51">
        <f>IF(doba!$L67&lt;=W$2,IF(doba!$M67&gt;W$2,W$3,0),0)</f>
        <v>0</v>
      </c>
      <c r="X51">
        <f>IF(doba!$L67&lt;=X$2,IF(doba!$M67&gt;X$2,X$3,0),0)</f>
        <v>0</v>
      </c>
      <c r="Y51">
        <f>IF(doba!$L67&lt;=Y$2,IF(doba!$M67&gt;Y$2,Y$3,0),0)</f>
        <v>0</v>
      </c>
      <c r="Z51">
        <f>IF(doba!$L67&lt;=Z$2,IF(doba!$M67&gt;Z$2,Z$3,0),0)</f>
        <v>0</v>
      </c>
      <c r="AA51">
        <f>IF(doba!$L67&lt;=AA$2,IF(doba!$M67&gt;AA$2,AA$3,0),0)</f>
        <v>0</v>
      </c>
      <c r="AB51">
        <f>IF(doba!$L67&lt;=AB$2,IF(doba!$M67&gt;AB$2,AB$3,0),0)</f>
        <v>0</v>
      </c>
      <c r="AC51" s="1">
        <f t="shared" si="0"/>
        <v>0</v>
      </c>
      <c r="AH51">
        <f>IF(doba!$L67&lt;=AH$2,IF(doba!$M67&gt;AH$2,AH$3,0),0)</f>
        <v>0</v>
      </c>
      <c r="AI51">
        <f>IF(doba!$L67&lt;=AI$2,IF(doba!$M67&gt;AI$2,AI$3,0),0)</f>
        <v>0</v>
      </c>
      <c r="AJ51">
        <f>IF(doba!$L67&lt;=AJ$2,IF(doba!$M67&gt;AJ$2,AJ$3,0),0)</f>
        <v>0</v>
      </c>
      <c r="AK51">
        <f>IF(doba!$L67&lt;=AK$2,IF(doba!$M67&gt;AK$2,AK$3,0),0)</f>
        <v>0</v>
      </c>
      <c r="AL51">
        <f>IF(doba!$L67&lt;=AL$2,IF(doba!$M67&gt;AL$2,AL$3,0),0)</f>
        <v>0</v>
      </c>
      <c r="AM51">
        <f>IF(doba!$L67&lt;=AM$2,IF(doba!$M67&gt;AM$2,AM$3,0),0)</f>
        <v>0</v>
      </c>
      <c r="AN51">
        <f>IF(doba!$L67&lt;=AN$2,IF(doba!$M67&gt;AN$2,AN$3,0),0)</f>
        <v>0</v>
      </c>
      <c r="AO51">
        <f>IF(doba!$L67&lt;=AO$2,IF(doba!$M67&gt;AO$2,AO$3,0),0)</f>
        <v>0</v>
      </c>
      <c r="AP51">
        <f>IF(doba!$L67&lt;=AP$2,IF(doba!$M67&gt;AP$2,AP$3,0),0)</f>
        <v>0</v>
      </c>
      <c r="AQ51">
        <f>IF(doba!$L67&lt;=AQ$2,IF(doba!$M67&gt;AQ$2,AQ$3,0),0)</f>
        <v>0</v>
      </c>
      <c r="AR51">
        <f>IF(doba!$L67&lt;=AR$2,IF(doba!$M67&gt;AR$2,AR$3,0),0)</f>
        <v>0</v>
      </c>
      <c r="AS51">
        <f>IF(doba!$L67&lt;=AS$2,IF(doba!$M67&gt;AS$2,AS$3,0),0)</f>
        <v>0</v>
      </c>
      <c r="AT51">
        <f>IF(doba!$L67&lt;=AT$2,IF(doba!$M67&gt;AT$2,AT$3,0),0)</f>
        <v>0</v>
      </c>
      <c r="AU51">
        <f>IF(doba!$L67&lt;=AU$2,IF(doba!$M67&gt;AU$2,AU$3,0),0)</f>
        <v>0</v>
      </c>
      <c r="AV51">
        <f>IF(doba!$L67&lt;=AV$2,IF(doba!$M67&gt;AV$2,AV$3,0),0)</f>
        <v>0</v>
      </c>
      <c r="AW51">
        <f>IF(doba!$L67&lt;=AW$2,IF(doba!$M67&gt;AW$2,AW$3,0),0)</f>
        <v>0</v>
      </c>
      <c r="AX51">
        <f>IF(doba!$L67&lt;=AX$2,IF(doba!$M67&gt;AX$2,AX$3,0),0)</f>
        <v>0</v>
      </c>
      <c r="AY51">
        <f>IF(doba!$L67&lt;=AY$2,IF(doba!$M67&gt;AY$2,AY$3,0),0)</f>
        <v>0</v>
      </c>
      <c r="AZ51">
        <f>IF(doba!$L67&lt;=AZ$2,IF(doba!$M67&gt;AZ$2,AZ$3,0),0)</f>
        <v>0</v>
      </c>
      <c r="BA51">
        <f>IF(doba!$L67&lt;=BA$2,IF(doba!$M67&gt;BA$2,BA$3,0),0)</f>
        <v>0</v>
      </c>
      <c r="BB51">
        <f>IF(doba!$L67&lt;=BB$2,IF(doba!$M67&gt;BB$2,BB$3,0),0)</f>
        <v>0</v>
      </c>
      <c r="BC51">
        <f>IF(doba!$L67&lt;=BC$2,IF(doba!$M67&gt;BC$2,BC$3,0),0)</f>
        <v>0</v>
      </c>
      <c r="BD51">
        <f>IF(doba!$L67&lt;=BD$2,IF(doba!$M67&gt;BD$2,BD$3,0),0)</f>
        <v>0</v>
      </c>
      <c r="BE51">
        <f>IF(doba!$L67&lt;=BE$2,IF(doba!$M67&gt;BE$2,BE$3,0),0)</f>
        <v>0</v>
      </c>
      <c r="BF51" s="1">
        <f t="shared" si="1"/>
        <v>0</v>
      </c>
    </row>
    <row r="52" spans="1:58" x14ac:dyDescent="0.2">
      <c r="A52">
        <v>49</v>
      </c>
      <c r="B52">
        <f>doba!$L68</f>
        <v>0</v>
      </c>
      <c r="C52">
        <f>doba!$M68</f>
        <v>0</v>
      </c>
      <c r="E52">
        <f>IF(doba!$L68&lt;=E$2,IF(doba!$M68&gt;E$2,E$3,0),0)</f>
        <v>0</v>
      </c>
      <c r="F52">
        <f>IF(doba!$L68&lt;=F$2,IF(doba!$M68&gt;F$2,F$3,0),0)</f>
        <v>0</v>
      </c>
      <c r="G52">
        <f>IF(doba!$L68&lt;=G$2,IF(doba!$M68&gt;G$2,G$3,0),0)</f>
        <v>0</v>
      </c>
      <c r="H52">
        <f>IF(doba!$L68&lt;=H$2,IF(doba!$M68&gt;H$2,H$3,0),0)</f>
        <v>0</v>
      </c>
      <c r="I52">
        <f>IF(doba!$L68&lt;=I$2,IF(doba!$M68&gt;I$2,I$3,0),0)</f>
        <v>0</v>
      </c>
      <c r="J52">
        <f>IF(doba!$L68&lt;=J$2,IF(doba!$M68&gt;J$2,J$3,0),0)</f>
        <v>0</v>
      </c>
      <c r="K52">
        <f>IF(doba!$L68&lt;=K$2,IF(doba!$M68&gt;K$2,K$3,0),0)</f>
        <v>0</v>
      </c>
      <c r="L52">
        <f>IF(doba!$L68&lt;=L$2,IF(doba!$M68&gt;L$2,L$3,0),0)</f>
        <v>0</v>
      </c>
      <c r="M52">
        <f>IF(doba!$L68&lt;=M$2,IF(doba!$M68&gt;M$2,M$3,0),0)</f>
        <v>0</v>
      </c>
      <c r="N52">
        <f>IF(doba!$L68&lt;=N$2,IF(doba!$M68&gt;N$2,N$3,0),0)</f>
        <v>0</v>
      </c>
      <c r="O52">
        <f>IF(doba!$L68&lt;=O$2,IF(doba!$M68&gt;O$2,O$3,0),0)</f>
        <v>0</v>
      </c>
      <c r="P52">
        <f>IF(doba!$L68&lt;=P$2,IF(doba!$M68&gt;P$2,P$3,0),0)</f>
        <v>0</v>
      </c>
      <c r="Q52">
        <f>IF(doba!$L68&lt;=Q$2,IF(doba!$M68&gt;Q$2,Q$3,0),0)</f>
        <v>0</v>
      </c>
      <c r="R52">
        <f>IF(doba!$L68&lt;=R$2,IF(doba!$M68&gt;R$2,R$3,0),0)</f>
        <v>0</v>
      </c>
      <c r="S52">
        <f>IF(doba!$L68&lt;=S$2,IF(doba!$M68&gt;S$2,S$3,0),0)</f>
        <v>0</v>
      </c>
      <c r="T52">
        <f>IF(doba!$L68&lt;=T$2,IF(doba!$M68&gt;T$2,T$3,0),0)</f>
        <v>0</v>
      </c>
      <c r="U52">
        <f>IF(doba!$L68&lt;=U$2,IF(doba!$M68&gt;U$2,U$3,0),0)</f>
        <v>0</v>
      </c>
      <c r="V52">
        <f>IF(doba!$L68&lt;=V$2,IF(doba!$M68&gt;V$2,V$3,0),0)</f>
        <v>0</v>
      </c>
      <c r="W52">
        <f>IF(doba!$L68&lt;=W$2,IF(doba!$M68&gt;W$2,W$3,0),0)</f>
        <v>0</v>
      </c>
      <c r="X52">
        <f>IF(doba!$L68&lt;=X$2,IF(doba!$M68&gt;X$2,X$3,0),0)</f>
        <v>0</v>
      </c>
      <c r="Y52">
        <f>IF(doba!$L68&lt;=Y$2,IF(doba!$M68&gt;Y$2,Y$3,0),0)</f>
        <v>0</v>
      </c>
      <c r="Z52">
        <f>IF(doba!$L68&lt;=Z$2,IF(doba!$M68&gt;Z$2,Z$3,0),0)</f>
        <v>0</v>
      </c>
      <c r="AA52">
        <f>IF(doba!$L68&lt;=AA$2,IF(doba!$M68&gt;AA$2,AA$3,0),0)</f>
        <v>0</v>
      </c>
      <c r="AB52">
        <f>IF(doba!$L68&lt;=AB$2,IF(doba!$M68&gt;AB$2,AB$3,0),0)</f>
        <v>0</v>
      </c>
      <c r="AC52" s="1">
        <f t="shared" si="0"/>
        <v>0</v>
      </c>
      <c r="AH52">
        <f>IF(doba!$L68&lt;=AH$2,IF(doba!$M68&gt;AH$2,AH$3,0),0)</f>
        <v>0</v>
      </c>
      <c r="AI52">
        <f>IF(doba!$L68&lt;=AI$2,IF(doba!$M68&gt;AI$2,AI$3,0),0)</f>
        <v>0</v>
      </c>
      <c r="AJ52">
        <f>IF(doba!$L68&lt;=AJ$2,IF(doba!$M68&gt;AJ$2,AJ$3,0),0)</f>
        <v>0</v>
      </c>
      <c r="AK52">
        <f>IF(doba!$L68&lt;=AK$2,IF(doba!$M68&gt;AK$2,AK$3,0),0)</f>
        <v>0</v>
      </c>
      <c r="AL52">
        <f>IF(doba!$L68&lt;=AL$2,IF(doba!$M68&gt;AL$2,AL$3,0),0)</f>
        <v>0</v>
      </c>
      <c r="AM52">
        <f>IF(doba!$L68&lt;=AM$2,IF(doba!$M68&gt;AM$2,AM$3,0),0)</f>
        <v>0</v>
      </c>
      <c r="AN52">
        <f>IF(doba!$L68&lt;=AN$2,IF(doba!$M68&gt;AN$2,AN$3,0),0)</f>
        <v>0</v>
      </c>
      <c r="AO52">
        <f>IF(doba!$L68&lt;=AO$2,IF(doba!$M68&gt;AO$2,AO$3,0),0)</f>
        <v>0</v>
      </c>
      <c r="AP52">
        <f>IF(doba!$L68&lt;=AP$2,IF(doba!$M68&gt;AP$2,AP$3,0),0)</f>
        <v>0</v>
      </c>
      <c r="AQ52">
        <f>IF(doba!$L68&lt;=AQ$2,IF(doba!$M68&gt;AQ$2,AQ$3,0),0)</f>
        <v>0</v>
      </c>
      <c r="AR52">
        <f>IF(doba!$L68&lt;=AR$2,IF(doba!$M68&gt;AR$2,AR$3,0),0)</f>
        <v>0</v>
      </c>
      <c r="AS52">
        <f>IF(doba!$L68&lt;=AS$2,IF(doba!$M68&gt;AS$2,AS$3,0),0)</f>
        <v>0</v>
      </c>
      <c r="AT52">
        <f>IF(doba!$L68&lt;=AT$2,IF(doba!$M68&gt;AT$2,AT$3,0),0)</f>
        <v>0</v>
      </c>
      <c r="AU52">
        <f>IF(doba!$L68&lt;=AU$2,IF(doba!$M68&gt;AU$2,AU$3,0),0)</f>
        <v>0</v>
      </c>
      <c r="AV52">
        <f>IF(doba!$L68&lt;=AV$2,IF(doba!$M68&gt;AV$2,AV$3,0),0)</f>
        <v>0</v>
      </c>
      <c r="AW52">
        <f>IF(doba!$L68&lt;=AW$2,IF(doba!$M68&gt;AW$2,AW$3,0),0)</f>
        <v>0</v>
      </c>
      <c r="AX52">
        <f>IF(doba!$L68&lt;=AX$2,IF(doba!$M68&gt;AX$2,AX$3,0),0)</f>
        <v>0</v>
      </c>
      <c r="AY52">
        <f>IF(doba!$L68&lt;=AY$2,IF(doba!$M68&gt;AY$2,AY$3,0),0)</f>
        <v>0</v>
      </c>
      <c r="AZ52">
        <f>IF(doba!$L68&lt;=AZ$2,IF(doba!$M68&gt;AZ$2,AZ$3,0),0)</f>
        <v>0</v>
      </c>
      <c r="BA52">
        <f>IF(doba!$L68&lt;=BA$2,IF(doba!$M68&gt;BA$2,BA$3,0),0)</f>
        <v>0</v>
      </c>
      <c r="BB52">
        <f>IF(doba!$L68&lt;=BB$2,IF(doba!$M68&gt;BB$2,BB$3,0),0)</f>
        <v>0</v>
      </c>
      <c r="BC52">
        <f>IF(doba!$L68&lt;=BC$2,IF(doba!$M68&gt;BC$2,BC$3,0),0)</f>
        <v>0</v>
      </c>
      <c r="BD52">
        <f>IF(doba!$L68&lt;=BD$2,IF(doba!$M68&gt;BD$2,BD$3,0),0)</f>
        <v>0</v>
      </c>
      <c r="BE52">
        <f>IF(doba!$L68&lt;=BE$2,IF(doba!$M68&gt;BE$2,BE$3,0),0)</f>
        <v>0</v>
      </c>
      <c r="BF52" s="1">
        <f t="shared" si="1"/>
        <v>0</v>
      </c>
    </row>
    <row r="53" spans="1:58" x14ac:dyDescent="0.2">
      <c r="A53">
        <v>50</v>
      </c>
      <c r="B53">
        <f>doba!$L69</f>
        <v>0</v>
      </c>
      <c r="C53">
        <f>doba!$M69</f>
        <v>0</v>
      </c>
      <c r="E53">
        <f>IF(doba!$L69&lt;=E$2,IF(doba!$M69&gt;E$2,E$3,0),0)</f>
        <v>0</v>
      </c>
      <c r="F53">
        <f>IF(doba!$L69&lt;=F$2,IF(doba!$M69&gt;F$2,F$3,0),0)</f>
        <v>0</v>
      </c>
      <c r="G53">
        <f>IF(doba!$L69&lt;=G$2,IF(doba!$M69&gt;G$2,G$3,0),0)</f>
        <v>0</v>
      </c>
      <c r="H53">
        <f>IF(doba!$L69&lt;=H$2,IF(doba!$M69&gt;H$2,H$3,0),0)</f>
        <v>0</v>
      </c>
      <c r="I53">
        <f>IF(doba!$L69&lt;=I$2,IF(doba!$M69&gt;I$2,I$3,0),0)</f>
        <v>0</v>
      </c>
      <c r="J53">
        <f>IF(doba!$L69&lt;=J$2,IF(doba!$M69&gt;J$2,J$3,0),0)</f>
        <v>0</v>
      </c>
      <c r="K53">
        <f>IF(doba!$L69&lt;=K$2,IF(doba!$M69&gt;K$2,K$3,0),0)</f>
        <v>0</v>
      </c>
      <c r="L53">
        <f>IF(doba!$L69&lt;=L$2,IF(doba!$M69&gt;L$2,L$3,0),0)</f>
        <v>0</v>
      </c>
      <c r="M53">
        <f>IF(doba!$L69&lt;=M$2,IF(doba!$M69&gt;M$2,M$3,0),0)</f>
        <v>0</v>
      </c>
      <c r="N53">
        <f>IF(doba!$L69&lt;=N$2,IF(doba!$M69&gt;N$2,N$3,0),0)</f>
        <v>0</v>
      </c>
      <c r="O53">
        <f>IF(doba!$L69&lt;=O$2,IF(doba!$M69&gt;O$2,O$3,0),0)</f>
        <v>0</v>
      </c>
      <c r="P53">
        <f>IF(doba!$L69&lt;=P$2,IF(doba!$M69&gt;P$2,P$3,0),0)</f>
        <v>0</v>
      </c>
      <c r="Q53">
        <f>IF(doba!$L69&lt;=Q$2,IF(doba!$M69&gt;Q$2,Q$3,0),0)</f>
        <v>0</v>
      </c>
      <c r="R53">
        <f>IF(doba!$L69&lt;=R$2,IF(doba!$M69&gt;R$2,R$3,0),0)</f>
        <v>0</v>
      </c>
      <c r="S53">
        <f>IF(doba!$L69&lt;=S$2,IF(doba!$M69&gt;S$2,S$3,0),0)</f>
        <v>0</v>
      </c>
      <c r="T53">
        <f>IF(doba!$L69&lt;=T$2,IF(doba!$M69&gt;T$2,T$3,0),0)</f>
        <v>0</v>
      </c>
      <c r="U53">
        <f>IF(doba!$L69&lt;=U$2,IF(doba!$M69&gt;U$2,U$3,0),0)</f>
        <v>0</v>
      </c>
      <c r="V53">
        <f>IF(doba!$L69&lt;=V$2,IF(doba!$M69&gt;V$2,V$3,0),0)</f>
        <v>0</v>
      </c>
      <c r="W53">
        <f>IF(doba!$L69&lt;=W$2,IF(doba!$M69&gt;W$2,W$3,0),0)</f>
        <v>0</v>
      </c>
      <c r="X53">
        <f>IF(doba!$L69&lt;=X$2,IF(doba!$M69&gt;X$2,X$3,0),0)</f>
        <v>0</v>
      </c>
      <c r="Y53">
        <f>IF(doba!$L69&lt;=Y$2,IF(doba!$M69&gt;Y$2,Y$3,0),0)</f>
        <v>0</v>
      </c>
      <c r="Z53">
        <f>IF(doba!$L69&lt;=Z$2,IF(doba!$M69&gt;Z$2,Z$3,0),0)</f>
        <v>0</v>
      </c>
      <c r="AA53">
        <f>IF(doba!$L69&lt;=AA$2,IF(doba!$M69&gt;AA$2,AA$3,0),0)</f>
        <v>0</v>
      </c>
      <c r="AB53">
        <f>IF(doba!$L69&lt;=AB$2,IF(doba!$M69&gt;AB$2,AB$3,0),0)</f>
        <v>0</v>
      </c>
      <c r="AC53" s="1">
        <f t="shared" si="0"/>
        <v>0</v>
      </c>
      <c r="AH53">
        <f>IF(doba!$L69&lt;=AH$2,IF(doba!$M69&gt;AH$2,AH$3,0),0)</f>
        <v>0</v>
      </c>
      <c r="AI53">
        <f>IF(doba!$L69&lt;=AI$2,IF(doba!$M69&gt;AI$2,AI$3,0),0)</f>
        <v>0</v>
      </c>
      <c r="AJ53">
        <f>IF(doba!$L69&lt;=AJ$2,IF(doba!$M69&gt;AJ$2,AJ$3,0),0)</f>
        <v>0</v>
      </c>
      <c r="AK53">
        <f>IF(doba!$L69&lt;=AK$2,IF(doba!$M69&gt;AK$2,AK$3,0),0)</f>
        <v>0</v>
      </c>
      <c r="AL53">
        <f>IF(doba!$L69&lt;=AL$2,IF(doba!$M69&gt;AL$2,AL$3,0),0)</f>
        <v>0</v>
      </c>
      <c r="AM53">
        <f>IF(doba!$L69&lt;=AM$2,IF(doba!$M69&gt;AM$2,AM$3,0),0)</f>
        <v>0</v>
      </c>
      <c r="AN53">
        <f>IF(doba!$L69&lt;=AN$2,IF(doba!$M69&gt;AN$2,AN$3,0),0)</f>
        <v>0</v>
      </c>
      <c r="AO53">
        <f>IF(doba!$L69&lt;=AO$2,IF(doba!$M69&gt;AO$2,AO$3,0),0)</f>
        <v>0</v>
      </c>
      <c r="AP53">
        <f>IF(doba!$L69&lt;=AP$2,IF(doba!$M69&gt;AP$2,AP$3,0),0)</f>
        <v>0</v>
      </c>
      <c r="AQ53">
        <f>IF(doba!$L69&lt;=AQ$2,IF(doba!$M69&gt;AQ$2,AQ$3,0),0)</f>
        <v>0</v>
      </c>
      <c r="AR53">
        <f>IF(doba!$L69&lt;=AR$2,IF(doba!$M69&gt;AR$2,AR$3,0),0)</f>
        <v>0</v>
      </c>
      <c r="AS53">
        <f>IF(doba!$L69&lt;=AS$2,IF(doba!$M69&gt;AS$2,AS$3,0),0)</f>
        <v>0</v>
      </c>
      <c r="AT53">
        <f>IF(doba!$L69&lt;=AT$2,IF(doba!$M69&gt;AT$2,AT$3,0),0)</f>
        <v>0</v>
      </c>
      <c r="AU53">
        <f>IF(doba!$L69&lt;=AU$2,IF(doba!$M69&gt;AU$2,AU$3,0),0)</f>
        <v>0</v>
      </c>
      <c r="AV53">
        <f>IF(doba!$L69&lt;=AV$2,IF(doba!$M69&gt;AV$2,AV$3,0),0)</f>
        <v>0</v>
      </c>
      <c r="AW53">
        <f>IF(doba!$L69&lt;=AW$2,IF(doba!$M69&gt;AW$2,AW$3,0),0)</f>
        <v>0</v>
      </c>
      <c r="AX53">
        <f>IF(doba!$L69&lt;=AX$2,IF(doba!$M69&gt;AX$2,AX$3,0),0)</f>
        <v>0</v>
      </c>
      <c r="AY53">
        <f>IF(doba!$L69&lt;=AY$2,IF(doba!$M69&gt;AY$2,AY$3,0),0)</f>
        <v>0</v>
      </c>
      <c r="AZ53">
        <f>IF(doba!$L69&lt;=AZ$2,IF(doba!$M69&gt;AZ$2,AZ$3,0),0)</f>
        <v>0</v>
      </c>
      <c r="BA53">
        <f>IF(doba!$L69&lt;=BA$2,IF(doba!$M69&gt;BA$2,BA$3,0),0)</f>
        <v>0</v>
      </c>
      <c r="BB53">
        <f>IF(doba!$L69&lt;=BB$2,IF(doba!$M69&gt;BB$2,BB$3,0),0)</f>
        <v>0</v>
      </c>
      <c r="BC53">
        <f>IF(doba!$L69&lt;=BC$2,IF(doba!$M69&gt;BC$2,BC$3,0),0)</f>
        <v>0</v>
      </c>
      <c r="BD53">
        <f>IF(doba!$L69&lt;=BD$2,IF(doba!$M69&gt;BD$2,BD$3,0),0)</f>
        <v>0</v>
      </c>
      <c r="BE53">
        <f>IF(doba!$L69&lt;=BE$2,IF(doba!$M69&gt;BE$2,BE$3,0),0)</f>
        <v>0</v>
      </c>
      <c r="BF53" s="1">
        <f t="shared" si="1"/>
        <v>0</v>
      </c>
    </row>
    <row r="54" spans="1:58" x14ac:dyDescent="0.2"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58" x14ac:dyDescent="0.2">
      <c r="D55" s="103" t="s">
        <v>595</v>
      </c>
      <c r="AG55" s="103" t="s">
        <v>596</v>
      </c>
    </row>
    <row r="56" spans="1:58" x14ac:dyDescent="0.2">
      <c r="C56" s="103" t="s">
        <v>96</v>
      </c>
      <c r="D56" s="103" t="s">
        <v>99</v>
      </c>
      <c r="E56" s="103">
        <v>0</v>
      </c>
      <c r="F56" s="103">
        <v>1</v>
      </c>
      <c r="G56" s="103">
        <v>2</v>
      </c>
      <c r="H56" s="103">
        <v>3</v>
      </c>
      <c r="I56" s="103">
        <v>4</v>
      </c>
      <c r="J56" s="103">
        <v>5</v>
      </c>
      <c r="K56" s="103">
        <v>6</v>
      </c>
      <c r="L56" s="103">
        <v>7</v>
      </c>
      <c r="M56" s="103">
        <v>8</v>
      </c>
      <c r="N56" s="103">
        <v>9</v>
      </c>
      <c r="O56" s="103">
        <v>10</v>
      </c>
      <c r="P56" s="103">
        <v>11</v>
      </c>
      <c r="Q56" s="103">
        <v>12</v>
      </c>
      <c r="R56" s="103">
        <v>13</v>
      </c>
      <c r="S56" s="103">
        <v>14</v>
      </c>
      <c r="T56" s="103">
        <v>15</v>
      </c>
      <c r="U56" s="103">
        <v>16</v>
      </c>
      <c r="V56" s="103">
        <v>17</v>
      </c>
      <c r="W56" s="103">
        <v>18</v>
      </c>
      <c r="X56" s="103">
        <v>19</v>
      </c>
      <c r="Y56" s="103">
        <v>20</v>
      </c>
      <c r="Z56" s="103">
        <v>21</v>
      </c>
      <c r="AA56" s="103">
        <v>22</v>
      </c>
      <c r="AB56" s="103">
        <v>23</v>
      </c>
      <c r="AC56" s="1" t="s">
        <v>21</v>
      </c>
      <c r="AG56" s="103" t="s">
        <v>99</v>
      </c>
      <c r="AH56" s="103">
        <v>0</v>
      </c>
      <c r="AI56" s="103">
        <v>1</v>
      </c>
      <c r="AJ56" s="103">
        <v>2</v>
      </c>
      <c r="AK56" s="103">
        <v>3</v>
      </c>
      <c r="AL56" s="103">
        <v>4</v>
      </c>
      <c r="AM56" s="103">
        <v>5</v>
      </c>
      <c r="AN56" s="103">
        <v>6</v>
      </c>
      <c r="AO56" s="103">
        <v>7</v>
      </c>
      <c r="AP56" s="103">
        <v>8</v>
      </c>
      <c r="AQ56" s="103">
        <v>9</v>
      </c>
      <c r="AR56" s="103">
        <v>10</v>
      </c>
      <c r="AS56" s="103">
        <v>11</v>
      </c>
      <c r="AT56" s="103">
        <v>12</v>
      </c>
      <c r="AU56" s="103">
        <v>13</v>
      </c>
      <c r="AV56" s="103">
        <v>14</v>
      </c>
      <c r="AW56" s="103">
        <v>15</v>
      </c>
      <c r="AX56" s="103">
        <v>16</v>
      </c>
      <c r="AY56" s="103">
        <v>17</v>
      </c>
      <c r="AZ56" s="103">
        <v>18</v>
      </c>
      <c r="BA56" s="103">
        <v>19</v>
      </c>
      <c r="BB56" s="103">
        <v>20</v>
      </c>
      <c r="BC56" s="103">
        <v>21</v>
      </c>
      <c r="BD56" s="103">
        <v>22</v>
      </c>
      <c r="BE56" s="103">
        <v>23</v>
      </c>
      <c r="BF56" s="1" t="s">
        <v>22</v>
      </c>
    </row>
    <row r="57" spans="1:58" x14ac:dyDescent="0.2">
      <c r="A57" s="103" t="s">
        <v>597</v>
      </c>
      <c r="B57" s="103" t="s">
        <v>107</v>
      </c>
      <c r="C57" s="103" t="s">
        <v>109</v>
      </c>
      <c r="D57" s="103" t="s">
        <v>104</v>
      </c>
      <c r="E57" s="103">
        <v>0</v>
      </c>
      <c r="F57" s="103">
        <v>0</v>
      </c>
      <c r="G57" s="103">
        <v>0</v>
      </c>
      <c r="H57" s="103">
        <v>0</v>
      </c>
      <c r="I57" s="103">
        <v>0</v>
      </c>
      <c r="J57" s="103">
        <v>0</v>
      </c>
      <c r="K57" s="103">
        <v>12</v>
      </c>
      <c r="L57" s="103">
        <v>23</v>
      </c>
      <c r="M57" s="103">
        <v>32</v>
      </c>
      <c r="N57" s="103">
        <v>39</v>
      </c>
      <c r="O57" s="103">
        <v>47</v>
      </c>
      <c r="P57" s="103">
        <v>52</v>
      </c>
      <c r="Q57" s="103">
        <v>52</v>
      </c>
      <c r="R57" s="103">
        <v>52</v>
      </c>
      <c r="S57" s="103">
        <v>47</v>
      </c>
      <c r="T57" s="103">
        <v>40</v>
      </c>
      <c r="U57" s="103">
        <v>32</v>
      </c>
      <c r="V57" s="103">
        <v>24</v>
      </c>
      <c r="W57" s="103">
        <v>13</v>
      </c>
      <c r="X57" s="103">
        <v>0</v>
      </c>
      <c r="Y57" s="103">
        <v>0</v>
      </c>
      <c r="Z57" s="103">
        <v>0</v>
      </c>
      <c r="AA57" s="103">
        <v>0</v>
      </c>
      <c r="AB57" s="103">
        <v>0</v>
      </c>
      <c r="AC57" s="1" t="s">
        <v>21</v>
      </c>
      <c r="AG57" s="103" t="s">
        <v>102</v>
      </c>
      <c r="AH57" s="103">
        <v>52</v>
      </c>
      <c r="AI57" s="103">
        <v>52</v>
      </c>
      <c r="AJ57" s="103">
        <v>52</v>
      </c>
      <c r="AK57" s="103">
        <v>52</v>
      </c>
      <c r="AL57" s="103">
        <v>52</v>
      </c>
      <c r="AM57" s="103">
        <v>52</v>
      </c>
      <c r="AN57" s="103">
        <v>40</v>
      </c>
      <c r="AO57" s="103">
        <v>29</v>
      </c>
      <c r="AP57" s="103">
        <v>20</v>
      </c>
      <c r="AQ57" s="103">
        <v>13</v>
      </c>
      <c r="AR57" s="103">
        <v>5</v>
      </c>
      <c r="AS57" s="103">
        <v>0</v>
      </c>
      <c r="AT57" s="103">
        <v>0</v>
      </c>
      <c r="AU57" s="103">
        <v>0</v>
      </c>
      <c r="AV57" s="103">
        <v>5</v>
      </c>
      <c r="AW57" s="103">
        <v>12</v>
      </c>
      <c r="AX57" s="103">
        <v>20</v>
      </c>
      <c r="AY57" s="103">
        <v>28</v>
      </c>
      <c r="AZ57" s="103">
        <v>39</v>
      </c>
      <c r="BA57" s="103">
        <v>52</v>
      </c>
      <c r="BB57" s="103">
        <v>52</v>
      </c>
      <c r="BC57" s="103">
        <v>52</v>
      </c>
      <c r="BD57" s="103">
        <v>52</v>
      </c>
      <c r="BE57" s="103">
        <v>52</v>
      </c>
      <c r="BF57" s="1" t="s">
        <v>22</v>
      </c>
    </row>
    <row r="58" spans="1:58" x14ac:dyDescent="0.2">
      <c r="A58">
        <v>1</v>
      </c>
      <c r="B58">
        <f>doba!$N20</f>
        <v>7</v>
      </c>
      <c r="C58">
        <f>doba!$O20</f>
        <v>18</v>
      </c>
      <c r="E58">
        <f>IF(doba!$N20&lt;=E$56,IF(doba!$O20&gt;E$56,E$57,0),0)</f>
        <v>0</v>
      </c>
      <c r="F58">
        <f>IF(doba!$N20&lt;=F$56,IF(doba!$O20&gt;F$56,F$57,0),0)</f>
        <v>0</v>
      </c>
      <c r="G58">
        <f>IF(doba!$N20&lt;=G$56,IF(doba!$O20&gt;G$56,G$57,0),0)</f>
        <v>0</v>
      </c>
      <c r="H58">
        <f>IF(doba!$N20&lt;=H$56,IF(doba!$O20&gt;H$56,H$57,0),0)</f>
        <v>0</v>
      </c>
      <c r="I58">
        <f>IF(doba!$N20&lt;=I$56,IF(doba!$O20&gt;I$56,I$57,0),0)</f>
        <v>0</v>
      </c>
      <c r="J58">
        <f>IF(doba!$N20&lt;=J$56,IF(doba!$O20&gt;J$56,J$57,0),0)</f>
        <v>0</v>
      </c>
      <c r="K58">
        <f>IF(doba!$N20&lt;=K$56,IF(doba!$O20&gt;K$56,K$57,0),0)</f>
        <v>0</v>
      </c>
      <c r="L58">
        <f>IF(doba!$N20&lt;=L$56,IF(doba!$O20&gt;L$56,L$57,0),0)</f>
        <v>23</v>
      </c>
      <c r="M58">
        <f>IF(doba!$N20&lt;=M$56,IF(doba!$O20&gt;M$56,M$57,0),0)</f>
        <v>32</v>
      </c>
      <c r="N58">
        <f>IF(doba!$N20&lt;=N$56,IF(doba!$O20&gt;N$56,N$57,0),0)</f>
        <v>39</v>
      </c>
      <c r="O58">
        <f>IF(doba!$N20&lt;=O$56,IF(doba!$O20&gt;O$56,O$57,0),0)</f>
        <v>47</v>
      </c>
      <c r="P58">
        <f>IF(doba!$N20&lt;=P$56,IF(doba!$O20&gt;P$56,P$57,0),0)</f>
        <v>52</v>
      </c>
      <c r="Q58">
        <f>IF(doba!$N20&lt;=Q$56,IF(doba!$O20&gt;Q$56,Q$57,0),0)</f>
        <v>52</v>
      </c>
      <c r="R58">
        <f>IF(doba!$N20&lt;=R$56,IF(doba!$O20&gt;R$56,R$57,0),0)</f>
        <v>52</v>
      </c>
      <c r="S58">
        <f>IF(doba!$N20&lt;=S$56,IF(doba!$O20&gt;S$56,S$57,0),0)</f>
        <v>47</v>
      </c>
      <c r="T58">
        <f>IF(doba!$N20&lt;=T$56,IF(doba!$O20&gt;T$56,T$57,0),0)</f>
        <v>40</v>
      </c>
      <c r="U58">
        <f>IF(doba!$N20&lt;=U$56,IF(doba!$O20&gt;U$56,U$57,0),0)</f>
        <v>32</v>
      </c>
      <c r="V58">
        <f>IF(doba!$N20&lt;=V$56,IF(doba!$O20&gt;V$56,V$57,0),0)</f>
        <v>24</v>
      </c>
      <c r="W58">
        <f>IF(doba!$N20&lt;=W$56,IF(doba!$O20&gt;W$56,W$57,0),0)</f>
        <v>0</v>
      </c>
      <c r="X58">
        <f>IF(doba!$N20&lt;=X$56,IF(doba!$O20&gt;X$56,X$57,0),0)</f>
        <v>0</v>
      </c>
      <c r="Y58">
        <f>IF(doba!$N20&lt;=Y$56,IF(doba!$O20&gt;Y$56,Y$57,0),0)</f>
        <v>0</v>
      </c>
      <c r="Z58">
        <f>IF(doba!$N20&lt;=Z$56,IF(doba!$O20&gt;Z$56,Z$57,0),0)</f>
        <v>0</v>
      </c>
      <c r="AA58">
        <f>IF(doba!$N20&lt;=AA$56,IF(doba!$O20&gt;AA$56,AA$57,0),0)</f>
        <v>0</v>
      </c>
      <c r="AB58">
        <f>IF(doba!$N20&lt;=AB$56,IF(doba!$O20&gt;AB$56,AB$57,0),0)</f>
        <v>0</v>
      </c>
      <c r="AC58" s="1">
        <f t="shared" ref="AC58:AC107" si="2">SUM(E58:AB58)</f>
        <v>440</v>
      </c>
      <c r="AH58">
        <f>IF(doba!$N20&lt;=AH$56,IF(doba!$O20&gt;AH$56,AH$57,0),0)</f>
        <v>0</v>
      </c>
      <c r="AI58">
        <f>IF(doba!$N20&lt;=AI$56,IF(doba!$O20&gt;AI$56,AI$57,0),0)</f>
        <v>0</v>
      </c>
      <c r="AJ58">
        <f>IF(doba!$N20&lt;=AJ$56,IF(doba!$O20&gt;AJ$56,AJ$57,0),0)</f>
        <v>0</v>
      </c>
      <c r="AK58">
        <f>IF(doba!$N20&lt;=AK$56,IF(doba!$O20&gt;AK$56,AK$57,0),0)</f>
        <v>0</v>
      </c>
      <c r="AL58">
        <f>IF(doba!$N20&lt;=AL$56,IF(doba!$O20&gt;AL$56,AL$57,0),0)</f>
        <v>0</v>
      </c>
      <c r="AM58">
        <f>IF(doba!$N20&lt;=AM$56,IF(doba!$O20&gt;AM$56,AM$57,0),0)</f>
        <v>0</v>
      </c>
      <c r="AN58">
        <f>IF(doba!$N20&lt;=AN$56,IF(doba!$O20&gt;AN$56,AN$57,0),0)</f>
        <v>0</v>
      </c>
      <c r="AO58">
        <f>IF(doba!$N20&lt;=AO$56,IF(doba!$O20&gt;AO$56,AO$57,0),0)</f>
        <v>29</v>
      </c>
      <c r="AP58">
        <f>IF(doba!$N20&lt;=AP$56,IF(doba!$O20&gt;AP$56,AP$57,0),0)</f>
        <v>20</v>
      </c>
      <c r="AQ58">
        <f>IF(doba!$N20&lt;=AQ$56,IF(doba!$O20&gt;AQ$56,AQ$57,0),0)</f>
        <v>13</v>
      </c>
      <c r="AR58">
        <f>IF(doba!$N20&lt;=AR$56,IF(doba!$O20&gt;AR$56,AR$57,0),0)</f>
        <v>5</v>
      </c>
      <c r="AS58">
        <f>IF(doba!$N20&lt;=AS$56,IF(doba!$O20&gt;AS$56,AS$57,0),0)</f>
        <v>0</v>
      </c>
      <c r="AT58">
        <f>IF(doba!$N20&lt;=AT$56,IF(doba!$O20&gt;AT$56,AT$57,0),0)</f>
        <v>0</v>
      </c>
      <c r="AU58">
        <f>IF(doba!$N20&lt;=AU$56,IF(doba!$O20&gt;AU$56,AU$57,0),0)</f>
        <v>0</v>
      </c>
      <c r="AV58">
        <f>IF(doba!$N20&lt;=AV$56,IF(doba!$O20&gt;AV$56,AV$57,0),0)</f>
        <v>5</v>
      </c>
      <c r="AW58">
        <f>IF(doba!$N20&lt;=AW$56,IF(doba!$O20&gt;AW$56,AW$57,0),0)</f>
        <v>12</v>
      </c>
      <c r="AX58">
        <f>IF(doba!$N20&lt;=AX$56,IF(doba!$O20&gt;AX$56,AX$57,0),0)</f>
        <v>20</v>
      </c>
      <c r="AY58">
        <f>IF(doba!$N20&lt;=AY$56,IF(doba!$O20&gt;AY$56,AY$57,0),0)</f>
        <v>28</v>
      </c>
      <c r="AZ58">
        <f>IF(doba!$N20&lt;=AZ$56,IF(doba!$O20&gt;AZ$56,AZ$57,0),0)</f>
        <v>0</v>
      </c>
      <c r="BA58">
        <f>IF(doba!$N20&lt;=BA$56,IF(doba!$O20&gt;BA$56,BA$57,0),0)</f>
        <v>0</v>
      </c>
      <c r="BB58">
        <f>IF(doba!$N20&lt;=BB$56,IF(doba!$O20&gt;BB$56,BB$57,0),0)</f>
        <v>0</v>
      </c>
      <c r="BC58">
        <f>IF(doba!$N20&lt;=BC$56,IF(doba!$O20&gt;BC$56,BC$57,0),0)</f>
        <v>0</v>
      </c>
      <c r="BD58">
        <f>IF(doba!$N20&lt;=BD$56,IF(doba!$O20&gt;BD$56,BD$57,0),0)</f>
        <v>0</v>
      </c>
      <c r="BE58">
        <f>IF(doba!$N20&lt;=BE$56,IF(doba!$O20&gt;BE$56,BE$57,0),0)</f>
        <v>0</v>
      </c>
      <c r="BF58" s="1">
        <f>SUM(AH58:BE58)</f>
        <v>132</v>
      </c>
    </row>
    <row r="59" spans="1:58" x14ac:dyDescent="0.2">
      <c r="A59">
        <v>2</v>
      </c>
      <c r="B59">
        <f>doba!$N21</f>
        <v>7</v>
      </c>
      <c r="C59">
        <f>doba!$O21</f>
        <v>18</v>
      </c>
      <c r="E59">
        <f>IF(doba!$N21&lt;=E$56,IF(doba!$O21&gt;E$56,E$57,0),0)</f>
        <v>0</v>
      </c>
      <c r="F59">
        <f>IF(doba!$N21&lt;=F$56,IF(doba!$O21&gt;F$56,F$57,0),0)</f>
        <v>0</v>
      </c>
      <c r="G59">
        <f>IF(doba!$N21&lt;=G$56,IF(doba!$O21&gt;G$56,G$57,0),0)</f>
        <v>0</v>
      </c>
      <c r="H59">
        <f>IF(doba!$N21&lt;=H$56,IF(doba!$O21&gt;H$56,H$57,0),0)</f>
        <v>0</v>
      </c>
      <c r="I59">
        <f>IF(doba!$N21&lt;=I$56,IF(doba!$O21&gt;I$56,I$57,0),0)</f>
        <v>0</v>
      </c>
      <c r="J59">
        <f>IF(doba!$N21&lt;=J$56,IF(doba!$O21&gt;J$56,J$57,0),0)</f>
        <v>0</v>
      </c>
      <c r="K59">
        <f>IF(doba!$N21&lt;=K$56,IF(doba!$O21&gt;K$56,K$57,0),0)</f>
        <v>0</v>
      </c>
      <c r="L59">
        <f>IF(doba!$N21&lt;=L$56,IF(doba!$O21&gt;L$56,L$57,0),0)</f>
        <v>23</v>
      </c>
      <c r="M59">
        <f>IF(doba!$N21&lt;=M$56,IF(doba!$O21&gt;M$56,M$57,0),0)</f>
        <v>32</v>
      </c>
      <c r="N59">
        <f>IF(doba!$N21&lt;=N$56,IF(doba!$O21&gt;N$56,N$57,0),0)</f>
        <v>39</v>
      </c>
      <c r="O59">
        <f>IF(doba!$N21&lt;=O$56,IF(doba!$O21&gt;O$56,O$57,0),0)</f>
        <v>47</v>
      </c>
      <c r="P59">
        <f>IF(doba!$N21&lt;=P$56,IF(doba!$O21&gt;P$56,P$57,0),0)</f>
        <v>52</v>
      </c>
      <c r="Q59">
        <f>IF(doba!$N21&lt;=Q$56,IF(doba!$O21&gt;Q$56,Q$57,0),0)</f>
        <v>52</v>
      </c>
      <c r="R59">
        <f>IF(doba!$N21&lt;=R$56,IF(doba!$O21&gt;R$56,R$57,0),0)</f>
        <v>52</v>
      </c>
      <c r="S59">
        <f>IF(doba!$N21&lt;=S$56,IF(doba!$O21&gt;S$56,S$57,0),0)</f>
        <v>47</v>
      </c>
      <c r="T59">
        <f>IF(doba!$N21&lt;=T$56,IF(doba!$O21&gt;T$56,T$57,0),0)</f>
        <v>40</v>
      </c>
      <c r="U59">
        <f>IF(doba!$N21&lt;=U$56,IF(doba!$O21&gt;U$56,U$57,0),0)</f>
        <v>32</v>
      </c>
      <c r="V59">
        <f>IF(doba!$N21&lt;=V$56,IF(doba!$O21&gt;V$56,V$57,0),0)</f>
        <v>24</v>
      </c>
      <c r="W59">
        <f>IF(doba!$N21&lt;=W$56,IF(doba!$O21&gt;W$56,W$57,0),0)</f>
        <v>0</v>
      </c>
      <c r="X59">
        <f>IF(doba!$N21&lt;=X$56,IF(doba!$O21&gt;X$56,X$57,0),0)</f>
        <v>0</v>
      </c>
      <c r="Y59">
        <f>IF(doba!$N21&lt;=Y$56,IF(doba!$O21&gt;Y$56,Y$57,0),0)</f>
        <v>0</v>
      </c>
      <c r="Z59">
        <f>IF(doba!$N21&lt;=Z$56,IF(doba!$O21&gt;Z$56,Z$57,0),0)</f>
        <v>0</v>
      </c>
      <c r="AA59">
        <f>IF(doba!$N21&lt;=AA$56,IF(doba!$O21&gt;AA$56,AA$57,0),0)</f>
        <v>0</v>
      </c>
      <c r="AB59">
        <f>IF(doba!$N21&lt;=AB$56,IF(doba!$O21&gt;AB$56,AB$57,0),0)</f>
        <v>0</v>
      </c>
      <c r="AC59" s="1">
        <f t="shared" si="2"/>
        <v>440</v>
      </c>
      <c r="AH59">
        <f>IF(doba!$N21&lt;=AH$56,IF(doba!$O21&gt;AH$56,AH$57,0),0)</f>
        <v>0</v>
      </c>
      <c r="AI59">
        <f>IF(doba!$N21&lt;=AI$56,IF(doba!$O21&gt;AI$56,AI$57,0),0)</f>
        <v>0</v>
      </c>
      <c r="AJ59">
        <f>IF(doba!$N21&lt;=AJ$56,IF(doba!$O21&gt;AJ$56,AJ$57,0),0)</f>
        <v>0</v>
      </c>
      <c r="AK59">
        <f>IF(doba!$N21&lt;=AK$56,IF(doba!$O21&gt;AK$56,AK$57,0),0)</f>
        <v>0</v>
      </c>
      <c r="AL59">
        <f>IF(doba!$N21&lt;=AL$56,IF(doba!$O21&gt;AL$56,AL$57,0),0)</f>
        <v>0</v>
      </c>
      <c r="AM59">
        <f>IF(doba!$N21&lt;=AM$56,IF(doba!$O21&gt;AM$56,AM$57,0),0)</f>
        <v>0</v>
      </c>
      <c r="AN59">
        <f>IF(doba!$N21&lt;=AN$56,IF(doba!$O21&gt;AN$56,AN$57,0),0)</f>
        <v>0</v>
      </c>
      <c r="AO59">
        <f>IF(doba!$N21&lt;=AO$56,IF(doba!$O21&gt;AO$56,AO$57,0),0)</f>
        <v>29</v>
      </c>
      <c r="AP59">
        <f>IF(doba!$N21&lt;=AP$56,IF(doba!$O21&gt;AP$56,AP$57,0),0)</f>
        <v>20</v>
      </c>
      <c r="AQ59">
        <f>IF(doba!$N21&lt;=AQ$56,IF(doba!$O21&gt;AQ$56,AQ$57,0),0)</f>
        <v>13</v>
      </c>
      <c r="AR59">
        <f>IF(doba!$N21&lt;=AR$56,IF(doba!$O21&gt;AR$56,AR$57,0),0)</f>
        <v>5</v>
      </c>
      <c r="AS59">
        <f>IF(doba!$N21&lt;=AS$56,IF(doba!$O21&gt;AS$56,AS$57,0),0)</f>
        <v>0</v>
      </c>
      <c r="AT59">
        <f>IF(doba!$N21&lt;=AT$56,IF(doba!$O21&gt;AT$56,AT$57,0),0)</f>
        <v>0</v>
      </c>
      <c r="AU59">
        <f>IF(doba!$N21&lt;=AU$56,IF(doba!$O21&gt;AU$56,AU$57,0),0)</f>
        <v>0</v>
      </c>
      <c r="AV59">
        <f>IF(doba!$N21&lt;=AV$56,IF(doba!$O21&gt;AV$56,AV$57,0),0)</f>
        <v>5</v>
      </c>
      <c r="AW59">
        <f>IF(doba!$N21&lt;=AW$56,IF(doba!$O21&gt;AW$56,AW$57,0),0)</f>
        <v>12</v>
      </c>
      <c r="AX59">
        <f>IF(doba!$N21&lt;=AX$56,IF(doba!$O21&gt;AX$56,AX$57,0),0)</f>
        <v>20</v>
      </c>
      <c r="AY59">
        <f>IF(doba!$N21&lt;=AY$56,IF(doba!$O21&gt;AY$56,AY$57,0),0)</f>
        <v>28</v>
      </c>
      <c r="AZ59">
        <f>IF(doba!$N21&lt;=AZ$56,IF(doba!$O21&gt;AZ$56,AZ$57,0),0)</f>
        <v>0</v>
      </c>
      <c r="BA59">
        <f>IF(doba!$N21&lt;=BA$56,IF(doba!$O21&gt;BA$56,BA$57,0),0)</f>
        <v>0</v>
      </c>
      <c r="BB59">
        <f>IF(doba!$N21&lt;=BB$56,IF(doba!$O21&gt;BB$56,BB$57,0),0)</f>
        <v>0</v>
      </c>
      <c r="BC59">
        <f>IF(doba!$N21&lt;=BC$56,IF(doba!$O21&gt;BC$56,BC$57,0),0)</f>
        <v>0</v>
      </c>
      <c r="BD59">
        <f>IF(doba!$N21&lt;=BD$56,IF(doba!$O21&gt;BD$56,BD$57,0),0)</f>
        <v>0</v>
      </c>
      <c r="BE59">
        <f>IF(doba!$N21&lt;=BE$56,IF(doba!$O21&gt;BE$56,BE$57,0),0)</f>
        <v>0</v>
      </c>
      <c r="BF59" s="1">
        <f>SUM(AH59:BE59)</f>
        <v>132</v>
      </c>
    </row>
    <row r="60" spans="1:58" x14ac:dyDescent="0.2">
      <c r="A60">
        <v>3</v>
      </c>
      <c r="B60">
        <f>doba!$N22</f>
        <v>7</v>
      </c>
      <c r="C60">
        <f>doba!$O22</f>
        <v>18</v>
      </c>
      <c r="E60">
        <f>IF(doba!$N22&lt;=E$56,IF(doba!$O22&gt;E$56,E$57,0),0)</f>
        <v>0</v>
      </c>
      <c r="F60">
        <f>IF(doba!$N22&lt;=F$56,IF(doba!$O22&gt;F$56,F$57,0),0)</f>
        <v>0</v>
      </c>
      <c r="G60">
        <f>IF(doba!$N22&lt;=G$56,IF(doba!$O22&gt;G$56,G$57,0),0)</f>
        <v>0</v>
      </c>
      <c r="H60">
        <f>IF(doba!$N22&lt;=H$56,IF(doba!$O22&gt;H$56,H$57,0),0)</f>
        <v>0</v>
      </c>
      <c r="I60">
        <f>IF(doba!$N22&lt;=I$56,IF(doba!$O22&gt;I$56,I$57,0),0)</f>
        <v>0</v>
      </c>
      <c r="J60">
        <f>IF(doba!$N22&lt;=J$56,IF(doba!$O22&gt;J$56,J$57,0),0)</f>
        <v>0</v>
      </c>
      <c r="K60">
        <f>IF(doba!$N22&lt;=K$56,IF(doba!$O22&gt;K$56,K$57,0),0)</f>
        <v>0</v>
      </c>
      <c r="L60">
        <f>IF(doba!$N22&lt;=L$56,IF(doba!$O22&gt;L$56,L$57,0),0)</f>
        <v>23</v>
      </c>
      <c r="M60">
        <f>IF(doba!$N22&lt;=M$56,IF(doba!$O22&gt;M$56,M$57,0),0)</f>
        <v>32</v>
      </c>
      <c r="N60">
        <f>IF(doba!$N22&lt;=N$56,IF(doba!$O22&gt;N$56,N$57,0),0)</f>
        <v>39</v>
      </c>
      <c r="O60">
        <f>IF(doba!$N22&lt;=O$56,IF(doba!$O22&gt;O$56,O$57,0),0)</f>
        <v>47</v>
      </c>
      <c r="P60">
        <f>IF(doba!$N22&lt;=P$56,IF(doba!$O22&gt;P$56,P$57,0),0)</f>
        <v>52</v>
      </c>
      <c r="Q60">
        <f>IF(doba!$N22&lt;=Q$56,IF(doba!$O22&gt;Q$56,Q$57,0),0)</f>
        <v>52</v>
      </c>
      <c r="R60">
        <f>IF(doba!$N22&lt;=R$56,IF(doba!$O22&gt;R$56,R$57,0),0)</f>
        <v>52</v>
      </c>
      <c r="S60">
        <f>IF(doba!$N22&lt;=S$56,IF(doba!$O22&gt;S$56,S$57,0),0)</f>
        <v>47</v>
      </c>
      <c r="T60">
        <f>IF(doba!$N22&lt;=T$56,IF(doba!$O22&gt;T$56,T$57,0),0)</f>
        <v>40</v>
      </c>
      <c r="U60">
        <f>IF(doba!$N22&lt;=U$56,IF(doba!$O22&gt;U$56,U$57,0),0)</f>
        <v>32</v>
      </c>
      <c r="V60">
        <f>IF(doba!$N22&lt;=V$56,IF(doba!$O22&gt;V$56,V$57,0),0)</f>
        <v>24</v>
      </c>
      <c r="W60">
        <f>IF(doba!$N22&lt;=W$56,IF(doba!$O22&gt;W$56,W$57,0),0)</f>
        <v>0</v>
      </c>
      <c r="X60">
        <f>IF(doba!$N22&lt;=X$56,IF(doba!$O22&gt;X$56,X$57,0),0)</f>
        <v>0</v>
      </c>
      <c r="Y60">
        <f>IF(doba!$N22&lt;=Y$56,IF(doba!$O22&gt;Y$56,Y$57,0),0)</f>
        <v>0</v>
      </c>
      <c r="Z60">
        <f>IF(doba!$N22&lt;=Z$56,IF(doba!$O22&gt;Z$56,Z$57,0),0)</f>
        <v>0</v>
      </c>
      <c r="AA60">
        <f>IF(doba!$N22&lt;=AA$56,IF(doba!$O22&gt;AA$56,AA$57,0),0)</f>
        <v>0</v>
      </c>
      <c r="AB60">
        <f>IF(doba!$N22&lt;=AB$56,IF(doba!$O22&gt;AB$56,AB$57,0),0)</f>
        <v>0</v>
      </c>
      <c r="AC60" s="1">
        <f t="shared" si="2"/>
        <v>440</v>
      </c>
      <c r="AH60">
        <f>IF(doba!$N22&lt;=AH$56,IF(doba!$O22&gt;AH$56,AH$57,0),0)</f>
        <v>0</v>
      </c>
      <c r="AI60">
        <f>IF(doba!$N22&lt;=AI$56,IF(doba!$O22&gt;AI$56,AI$57,0),0)</f>
        <v>0</v>
      </c>
      <c r="AJ60">
        <f>IF(doba!$N22&lt;=AJ$56,IF(doba!$O22&gt;AJ$56,AJ$57,0),0)</f>
        <v>0</v>
      </c>
      <c r="AK60">
        <f>IF(doba!$N22&lt;=AK$56,IF(doba!$O22&gt;AK$56,AK$57,0),0)</f>
        <v>0</v>
      </c>
      <c r="AL60">
        <f>IF(doba!$N22&lt;=AL$56,IF(doba!$O22&gt;AL$56,AL$57,0),0)</f>
        <v>0</v>
      </c>
      <c r="AM60">
        <f>IF(doba!$N22&lt;=AM$56,IF(doba!$O22&gt;AM$56,AM$57,0),0)</f>
        <v>0</v>
      </c>
      <c r="AN60">
        <f>IF(doba!$N22&lt;=AN$56,IF(doba!$O22&gt;AN$56,AN$57,0),0)</f>
        <v>0</v>
      </c>
      <c r="AO60">
        <f>IF(doba!$N22&lt;=AO$56,IF(doba!$O22&gt;AO$56,AO$57,0),0)</f>
        <v>29</v>
      </c>
      <c r="AP60">
        <f>IF(doba!$N22&lt;=AP$56,IF(doba!$O22&gt;AP$56,AP$57,0),0)</f>
        <v>20</v>
      </c>
      <c r="AQ60">
        <f>IF(doba!$N22&lt;=AQ$56,IF(doba!$O22&gt;AQ$56,AQ$57,0),0)</f>
        <v>13</v>
      </c>
      <c r="AR60">
        <f>IF(doba!$N22&lt;=AR$56,IF(doba!$O22&gt;AR$56,AR$57,0),0)</f>
        <v>5</v>
      </c>
      <c r="AS60">
        <f>IF(doba!$N22&lt;=AS$56,IF(doba!$O22&gt;AS$56,AS$57,0),0)</f>
        <v>0</v>
      </c>
      <c r="AT60">
        <f>IF(doba!$N22&lt;=AT$56,IF(doba!$O22&gt;AT$56,AT$57,0),0)</f>
        <v>0</v>
      </c>
      <c r="AU60">
        <f>IF(doba!$N22&lt;=AU$56,IF(doba!$O22&gt;AU$56,AU$57,0),0)</f>
        <v>0</v>
      </c>
      <c r="AV60">
        <f>IF(doba!$N22&lt;=AV$56,IF(doba!$O22&gt;AV$56,AV$57,0),0)</f>
        <v>5</v>
      </c>
      <c r="AW60">
        <f>IF(doba!$N22&lt;=AW$56,IF(doba!$O22&gt;AW$56,AW$57,0),0)</f>
        <v>12</v>
      </c>
      <c r="AX60">
        <f>IF(doba!$N22&lt;=AX$56,IF(doba!$O22&gt;AX$56,AX$57,0),0)</f>
        <v>20</v>
      </c>
      <c r="AY60">
        <f>IF(doba!$N22&lt;=AY$56,IF(doba!$O22&gt;AY$56,AY$57,0),0)</f>
        <v>28</v>
      </c>
      <c r="AZ60">
        <f>IF(doba!$N22&lt;=AZ$56,IF(doba!$O22&gt;AZ$56,AZ$57,0),0)</f>
        <v>0</v>
      </c>
      <c r="BA60">
        <f>IF(doba!$N22&lt;=BA$56,IF(doba!$O22&gt;BA$56,BA$57,0),0)</f>
        <v>0</v>
      </c>
      <c r="BB60">
        <f>IF(doba!$N22&lt;=BB$56,IF(doba!$O22&gt;BB$56,BB$57,0),0)</f>
        <v>0</v>
      </c>
      <c r="BC60">
        <f>IF(doba!$N22&lt;=BC$56,IF(doba!$O22&gt;BC$56,BC$57,0),0)</f>
        <v>0</v>
      </c>
      <c r="BD60">
        <f>IF(doba!$N22&lt;=BD$56,IF(doba!$O22&gt;BD$56,BD$57,0),0)</f>
        <v>0</v>
      </c>
      <c r="BE60">
        <f>IF(doba!$N22&lt;=BE$56,IF(doba!$O22&gt;BE$56,BE$57,0),0)</f>
        <v>0</v>
      </c>
      <c r="BF60" s="1">
        <f t="shared" ref="BF60:BF107" si="3">SUM(AH60:BE60)</f>
        <v>132</v>
      </c>
    </row>
    <row r="61" spans="1:58" x14ac:dyDescent="0.2">
      <c r="A61">
        <v>4</v>
      </c>
      <c r="B61">
        <f>doba!$N23</f>
        <v>7</v>
      </c>
      <c r="C61">
        <f>doba!$O23</f>
        <v>18</v>
      </c>
      <c r="E61">
        <f>IF(doba!$N23&lt;=E$56,IF(doba!$O23&gt;E$56,E$57,0),0)</f>
        <v>0</v>
      </c>
      <c r="F61">
        <f>IF(doba!$N23&lt;=F$56,IF(doba!$O23&gt;F$56,F$57,0),0)</f>
        <v>0</v>
      </c>
      <c r="G61">
        <f>IF(doba!$N23&lt;=G$56,IF(doba!$O23&gt;G$56,G$57,0),0)</f>
        <v>0</v>
      </c>
      <c r="H61">
        <f>IF(doba!$N23&lt;=H$56,IF(doba!$O23&gt;H$56,H$57,0),0)</f>
        <v>0</v>
      </c>
      <c r="I61">
        <f>IF(doba!$N23&lt;=I$56,IF(doba!$O23&gt;I$56,I$57,0),0)</f>
        <v>0</v>
      </c>
      <c r="J61">
        <f>IF(doba!$N23&lt;=J$56,IF(doba!$O23&gt;J$56,J$57,0),0)</f>
        <v>0</v>
      </c>
      <c r="K61">
        <f>IF(doba!$N23&lt;=K$56,IF(doba!$O23&gt;K$56,K$57,0),0)</f>
        <v>0</v>
      </c>
      <c r="L61">
        <f>IF(doba!$N23&lt;=L$56,IF(doba!$O23&gt;L$56,L$57,0),0)</f>
        <v>23</v>
      </c>
      <c r="M61">
        <f>IF(doba!$N23&lt;=M$56,IF(doba!$O23&gt;M$56,M$57,0),0)</f>
        <v>32</v>
      </c>
      <c r="N61">
        <f>IF(doba!$N23&lt;=N$56,IF(doba!$O23&gt;N$56,N$57,0),0)</f>
        <v>39</v>
      </c>
      <c r="O61">
        <f>IF(doba!$N23&lt;=O$56,IF(doba!$O23&gt;O$56,O$57,0),0)</f>
        <v>47</v>
      </c>
      <c r="P61">
        <f>IF(doba!$N23&lt;=P$56,IF(doba!$O23&gt;P$56,P$57,0),0)</f>
        <v>52</v>
      </c>
      <c r="Q61">
        <f>IF(doba!$N23&lt;=Q$56,IF(doba!$O23&gt;Q$56,Q$57,0),0)</f>
        <v>52</v>
      </c>
      <c r="R61">
        <f>IF(doba!$N23&lt;=R$56,IF(doba!$O23&gt;R$56,R$57,0),0)</f>
        <v>52</v>
      </c>
      <c r="S61">
        <f>IF(doba!$N23&lt;=S$56,IF(doba!$O23&gt;S$56,S$57,0),0)</f>
        <v>47</v>
      </c>
      <c r="T61">
        <f>IF(doba!$N23&lt;=T$56,IF(doba!$O23&gt;T$56,T$57,0),0)</f>
        <v>40</v>
      </c>
      <c r="U61">
        <f>IF(doba!$N23&lt;=U$56,IF(doba!$O23&gt;U$56,U$57,0),0)</f>
        <v>32</v>
      </c>
      <c r="V61">
        <f>IF(doba!$N23&lt;=V$56,IF(doba!$O23&gt;V$56,V$57,0),0)</f>
        <v>24</v>
      </c>
      <c r="W61">
        <f>IF(doba!$N23&lt;=W$56,IF(doba!$O23&gt;W$56,W$57,0),0)</f>
        <v>0</v>
      </c>
      <c r="X61">
        <f>IF(doba!$N23&lt;=X$56,IF(doba!$O23&gt;X$56,X$57,0),0)</f>
        <v>0</v>
      </c>
      <c r="Y61">
        <f>IF(doba!$N23&lt;=Y$56,IF(doba!$O23&gt;Y$56,Y$57,0),0)</f>
        <v>0</v>
      </c>
      <c r="Z61">
        <f>IF(doba!$N23&lt;=Z$56,IF(doba!$O23&gt;Z$56,Z$57,0),0)</f>
        <v>0</v>
      </c>
      <c r="AA61">
        <f>IF(doba!$N23&lt;=AA$56,IF(doba!$O23&gt;AA$56,AA$57,0),0)</f>
        <v>0</v>
      </c>
      <c r="AB61">
        <f>IF(doba!$N23&lt;=AB$56,IF(doba!$O23&gt;AB$56,AB$57,0),0)</f>
        <v>0</v>
      </c>
      <c r="AC61" s="1">
        <f t="shared" si="2"/>
        <v>440</v>
      </c>
      <c r="AH61">
        <f>IF(doba!$N23&lt;=AH$56,IF(doba!$O23&gt;AH$56,AH$57,0),0)</f>
        <v>0</v>
      </c>
      <c r="AI61">
        <f>IF(doba!$N23&lt;=AI$56,IF(doba!$O23&gt;AI$56,AI$57,0),0)</f>
        <v>0</v>
      </c>
      <c r="AJ61">
        <f>IF(doba!$N23&lt;=AJ$56,IF(doba!$O23&gt;AJ$56,AJ$57,0),0)</f>
        <v>0</v>
      </c>
      <c r="AK61">
        <f>IF(doba!$N23&lt;=AK$56,IF(doba!$O23&gt;AK$56,AK$57,0),0)</f>
        <v>0</v>
      </c>
      <c r="AL61">
        <f>IF(doba!$N23&lt;=AL$56,IF(doba!$O23&gt;AL$56,AL$57,0),0)</f>
        <v>0</v>
      </c>
      <c r="AM61">
        <f>IF(doba!$N23&lt;=AM$56,IF(doba!$O23&gt;AM$56,AM$57,0),0)</f>
        <v>0</v>
      </c>
      <c r="AN61">
        <f>IF(doba!$N23&lt;=AN$56,IF(doba!$O23&gt;AN$56,AN$57,0),0)</f>
        <v>0</v>
      </c>
      <c r="AO61">
        <f>IF(doba!$N23&lt;=AO$56,IF(doba!$O23&gt;AO$56,AO$57,0),0)</f>
        <v>29</v>
      </c>
      <c r="AP61">
        <f>IF(doba!$N23&lt;=AP$56,IF(doba!$O23&gt;AP$56,AP$57,0),0)</f>
        <v>20</v>
      </c>
      <c r="AQ61">
        <f>IF(doba!$N23&lt;=AQ$56,IF(doba!$O23&gt;AQ$56,AQ$57,0),0)</f>
        <v>13</v>
      </c>
      <c r="AR61">
        <f>IF(doba!$N23&lt;=AR$56,IF(doba!$O23&gt;AR$56,AR$57,0),0)</f>
        <v>5</v>
      </c>
      <c r="AS61">
        <f>IF(doba!$N23&lt;=AS$56,IF(doba!$O23&gt;AS$56,AS$57,0),0)</f>
        <v>0</v>
      </c>
      <c r="AT61">
        <f>IF(doba!$N23&lt;=AT$56,IF(doba!$O23&gt;AT$56,AT$57,0),0)</f>
        <v>0</v>
      </c>
      <c r="AU61">
        <f>IF(doba!$N23&lt;=AU$56,IF(doba!$O23&gt;AU$56,AU$57,0),0)</f>
        <v>0</v>
      </c>
      <c r="AV61">
        <f>IF(doba!$N23&lt;=AV$56,IF(doba!$O23&gt;AV$56,AV$57,0),0)</f>
        <v>5</v>
      </c>
      <c r="AW61">
        <f>IF(doba!$N23&lt;=AW$56,IF(doba!$O23&gt;AW$56,AW$57,0),0)</f>
        <v>12</v>
      </c>
      <c r="AX61">
        <f>IF(doba!$N23&lt;=AX$56,IF(doba!$O23&gt;AX$56,AX$57,0),0)</f>
        <v>20</v>
      </c>
      <c r="AY61">
        <f>IF(doba!$N23&lt;=AY$56,IF(doba!$O23&gt;AY$56,AY$57,0),0)</f>
        <v>28</v>
      </c>
      <c r="AZ61">
        <f>IF(doba!$N23&lt;=AZ$56,IF(doba!$O23&gt;AZ$56,AZ$57,0),0)</f>
        <v>0</v>
      </c>
      <c r="BA61">
        <f>IF(doba!$N23&lt;=BA$56,IF(doba!$O23&gt;BA$56,BA$57,0),0)</f>
        <v>0</v>
      </c>
      <c r="BB61">
        <f>IF(doba!$N23&lt;=BB$56,IF(doba!$O23&gt;BB$56,BB$57,0),0)</f>
        <v>0</v>
      </c>
      <c r="BC61">
        <f>IF(doba!$N23&lt;=BC$56,IF(doba!$O23&gt;BC$56,BC$57,0),0)</f>
        <v>0</v>
      </c>
      <c r="BD61">
        <f>IF(doba!$N23&lt;=BD$56,IF(doba!$O23&gt;BD$56,BD$57,0),0)</f>
        <v>0</v>
      </c>
      <c r="BE61">
        <f>IF(doba!$N23&lt;=BE$56,IF(doba!$O23&gt;BE$56,BE$57,0),0)</f>
        <v>0</v>
      </c>
      <c r="BF61" s="1">
        <f t="shared" si="3"/>
        <v>132</v>
      </c>
    </row>
    <row r="62" spans="1:58" x14ac:dyDescent="0.2">
      <c r="A62">
        <v>5</v>
      </c>
      <c r="B62">
        <f>doba!$N24</f>
        <v>7</v>
      </c>
      <c r="C62">
        <f>doba!$O24</f>
        <v>18</v>
      </c>
      <c r="E62">
        <f>IF(doba!$N24&lt;=E$56,IF(doba!$O24&gt;E$56,E$57,0),0)</f>
        <v>0</v>
      </c>
      <c r="F62">
        <f>IF(doba!$N24&lt;=F$56,IF(doba!$O24&gt;F$56,F$57,0),0)</f>
        <v>0</v>
      </c>
      <c r="G62">
        <f>IF(doba!$N24&lt;=G$56,IF(doba!$O24&gt;G$56,G$57,0),0)</f>
        <v>0</v>
      </c>
      <c r="H62">
        <f>IF(doba!$N24&lt;=H$56,IF(doba!$O24&gt;H$56,H$57,0),0)</f>
        <v>0</v>
      </c>
      <c r="I62">
        <f>IF(doba!$N24&lt;=I$56,IF(doba!$O24&gt;I$56,I$57,0),0)</f>
        <v>0</v>
      </c>
      <c r="J62">
        <f>IF(doba!$N24&lt;=J$56,IF(doba!$O24&gt;J$56,J$57,0),0)</f>
        <v>0</v>
      </c>
      <c r="K62">
        <f>IF(doba!$N24&lt;=K$56,IF(doba!$O24&gt;K$56,K$57,0),0)</f>
        <v>0</v>
      </c>
      <c r="L62">
        <f>IF(doba!$N24&lt;=L$56,IF(doba!$O24&gt;L$56,L$57,0),0)</f>
        <v>23</v>
      </c>
      <c r="M62">
        <f>IF(doba!$N24&lt;=M$56,IF(doba!$O24&gt;M$56,M$57,0),0)</f>
        <v>32</v>
      </c>
      <c r="N62">
        <f>IF(doba!$N24&lt;=N$56,IF(doba!$O24&gt;N$56,N$57,0),0)</f>
        <v>39</v>
      </c>
      <c r="O62">
        <f>IF(doba!$N24&lt;=O$56,IF(doba!$O24&gt;O$56,O$57,0),0)</f>
        <v>47</v>
      </c>
      <c r="P62">
        <f>IF(doba!$N24&lt;=P$56,IF(doba!$O24&gt;P$56,P$57,0),0)</f>
        <v>52</v>
      </c>
      <c r="Q62">
        <f>IF(doba!$N24&lt;=Q$56,IF(doba!$O24&gt;Q$56,Q$57,0),0)</f>
        <v>52</v>
      </c>
      <c r="R62">
        <f>IF(doba!$N24&lt;=R$56,IF(doba!$O24&gt;R$56,R$57,0),0)</f>
        <v>52</v>
      </c>
      <c r="S62">
        <f>IF(doba!$N24&lt;=S$56,IF(doba!$O24&gt;S$56,S$57,0),0)</f>
        <v>47</v>
      </c>
      <c r="T62">
        <f>IF(doba!$N24&lt;=T$56,IF(doba!$O24&gt;T$56,T$57,0),0)</f>
        <v>40</v>
      </c>
      <c r="U62">
        <f>IF(doba!$N24&lt;=U$56,IF(doba!$O24&gt;U$56,U$57,0),0)</f>
        <v>32</v>
      </c>
      <c r="V62">
        <f>IF(doba!$N24&lt;=V$56,IF(doba!$O24&gt;V$56,V$57,0),0)</f>
        <v>24</v>
      </c>
      <c r="W62">
        <f>IF(doba!$N24&lt;=W$56,IF(doba!$O24&gt;W$56,W$57,0),0)</f>
        <v>0</v>
      </c>
      <c r="X62">
        <f>IF(doba!$N24&lt;=X$56,IF(doba!$O24&gt;X$56,X$57,0),0)</f>
        <v>0</v>
      </c>
      <c r="Y62">
        <f>IF(doba!$N24&lt;=Y$56,IF(doba!$O24&gt;Y$56,Y$57,0),0)</f>
        <v>0</v>
      </c>
      <c r="Z62">
        <f>IF(doba!$N24&lt;=Z$56,IF(doba!$O24&gt;Z$56,Z$57,0),0)</f>
        <v>0</v>
      </c>
      <c r="AA62">
        <f>IF(doba!$N24&lt;=AA$56,IF(doba!$O24&gt;AA$56,AA$57,0),0)</f>
        <v>0</v>
      </c>
      <c r="AB62">
        <f>IF(doba!$N24&lt;=AB$56,IF(doba!$O24&gt;AB$56,AB$57,0),0)</f>
        <v>0</v>
      </c>
      <c r="AC62" s="1">
        <f t="shared" si="2"/>
        <v>440</v>
      </c>
      <c r="AH62">
        <f>IF(doba!$N24&lt;=AH$56,IF(doba!$O24&gt;AH$56,AH$57,0),0)</f>
        <v>0</v>
      </c>
      <c r="AI62">
        <f>IF(doba!$N24&lt;=AI$56,IF(doba!$O24&gt;AI$56,AI$57,0),0)</f>
        <v>0</v>
      </c>
      <c r="AJ62">
        <f>IF(doba!$N24&lt;=AJ$56,IF(doba!$O24&gt;AJ$56,AJ$57,0),0)</f>
        <v>0</v>
      </c>
      <c r="AK62">
        <f>IF(doba!$N24&lt;=AK$56,IF(doba!$O24&gt;AK$56,AK$57,0),0)</f>
        <v>0</v>
      </c>
      <c r="AL62">
        <f>IF(doba!$N24&lt;=AL$56,IF(doba!$O24&gt;AL$56,AL$57,0),0)</f>
        <v>0</v>
      </c>
      <c r="AM62">
        <f>IF(doba!$N24&lt;=AM$56,IF(doba!$O24&gt;AM$56,AM$57,0),0)</f>
        <v>0</v>
      </c>
      <c r="AN62">
        <f>IF(doba!$N24&lt;=AN$56,IF(doba!$O24&gt;AN$56,AN$57,0),0)</f>
        <v>0</v>
      </c>
      <c r="AO62">
        <f>IF(doba!$N24&lt;=AO$56,IF(doba!$O24&gt;AO$56,AO$57,0),0)</f>
        <v>29</v>
      </c>
      <c r="AP62">
        <f>IF(doba!$N24&lt;=AP$56,IF(doba!$O24&gt;AP$56,AP$57,0),0)</f>
        <v>20</v>
      </c>
      <c r="AQ62">
        <f>IF(doba!$N24&lt;=AQ$56,IF(doba!$O24&gt;AQ$56,AQ$57,0),0)</f>
        <v>13</v>
      </c>
      <c r="AR62">
        <f>IF(doba!$N24&lt;=AR$56,IF(doba!$O24&gt;AR$56,AR$57,0),0)</f>
        <v>5</v>
      </c>
      <c r="AS62">
        <f>IF(doba!$N24&lt;=AS$56,IF(doba!$O24&gt;AS$56,AS$57,0),0)</f>
        <v>0</v>
      </c>
      <c r="AT62">
        <f>IF(doba!$N24&lt;=AT$56,IF(doba!$O24&gt;AT$56,AT$57,0),0)</f>
        <v>0</v>
      </c>
      <c r="AU62">
        <f>IF(doba!$N24&lt;=AU$56,IF(doba!$O24&gt;AU$56,AU$57,0),0)</f>
        <v>0</v>
      </c>
      <c r="AV62">
        <f>IF(doba!$N24&lt;=AV$56,IF(doba!$O24&gt;AV$56,AV$57,0),0)</f>
        <v>5</v>
      </c>
      <c r="AW62">
        <f>IF(doba!$N24&lt;=AW$56,IF(doba!$O24&gt;AW$56,AW$57,0),0)</f>
        <v>12</v>
      </c>
      <c r="AX62">
        <f>IF(doba!$N24&lt;=AX$56,IF(doba!$O24&gt;AX$56,AX$57,0),0)</f>
        <v>20</v>
      </c>
      <c r="AY62">
        <f>IF(doba!$N24&lt;=AY$56,IF(doba!$O24&gt;AY$56,AY$57,0),0)</f>
        <v>28</v>
      </c>
      <c r="AZ62">
        <f>IF(doba!$N24&lt;=AZ$56,IF(doba!$O24&gt;AZ$56,AZ$57,0),0)</f>
        <v>0</v>
      </c>
      <c r="BA62">
        <f>IF(doba!$N24&lt;=BA$56,IF(doba!$O24&gt;BA$56,BA$57,0),0)</f>
        <v>0</v>
      </c>
      <c r="BB62">
        <f>IF(doba!$N24&lt;=BB$56,IF(doba!$O24&gt;BB$56,BB$57,0),0)</f>
        <v>0</v>
      </c>
      <c r="BC62">
        <f>IF(doba!$N24&lt;=BC$56,IF(doba!$O24&gt;BC$56,BC$57,0),0)</f>
        <v>0</v>
      </c>
      <c r="BD62">
        <f>IF(doba!$N24&lt;=BD$56,IF(doba!$O24&gt;BD$56,BD$57,0),0)</f>
        <v>0</v>
      </c>
      <c r="BE62">
        <f>IF(doba!$N24&lt;=BE$56,IF(doba!$O24&gt;BE$56,BE$57,0),0)</f>
        <v>0</v>
      </c>
      <c r="BF62" s="1">
        <f t="shared" si="3"/>
        <v>132</v>
      </c>
    </row>
    <row r="63" spans="1:58" x14ac:dyDescent="0.2">
      <c r="A63">
        <v>6</v>
      </c>
      <c r="B63">
        <f>doba!$N25</f>
        <v>7</v>
      </c>
      <c r="C63">
        <f>doba!$O25</f>
        <v>18</v>
      </c>
      <c r="E63">
        <f>IF(doba!$N25&lt;=E$56,IF(doba!$O25&gt;E$56,E$57,0),0)</f>
        <v>0</v>
      </c>
      <c r="F63">
        <f>IF(doba!$N25&lt;=F$56,IF(doba!$O25&gt;F$56,F$57,0),0)</f>
        <v>0</v>
      </c>
      <c r="G63">
        <f>IF(doba!$N25&lt;=G$56,IF(doba!$O25&gt;G$56,G$57,0),0)</f>
        <v>0</v>
      </c>
      <c r="H63">
        <f>IF(doba!$N25&lt;=H$56,IF(doba!$O25&gt;H$56,H$57,0),0)</f>
        <v>0</v>
      </c>
      <c r="I63">
        <f>IF(doba!$N25&lt;=I$56,IF(doba!$O25&gt;I$56,I$57,0),0)</f>
        <v>0</v>
      </c>
      <c r="J63">
        <f>IF(doba!$N25&lt;=J$56,IF(doba!$O25&gt;J$56,J$57,0),0)</f>
        <v>0</v>
      </c>
      <c r="K63">
        <f>IF(doba!$N25&lt;=K$56,IF(doba!$O25&gt;K$56,K$57,0),0)</f>
        <v>0</v>
      </c>
      <c r="L63">
        <f>IF(doba!$N25&lt;=L$56,IF(doba!$O25&gt;L$56,L$57,0),0)</f>
        <v>23</v>
      </c>
      <c r="M63">
        <f>IF(doba!$N25&lt;=M$56,IF(doba!$O25&gt;M$56,M$57,0),0)</f>
        <v>32</v>
      </c>
      <c r="N63">
        <f>IF(doba!$N25&lt;=N$56,IF(doba!$O25&gt;N$56,N$57,0),0)</f>
        <v>39</v>
      </c>
      <c r="O63">
        <f>IF(doba!$N25&lt;=O$56,IF(doba!$O25&gt;O$56,O$57,0),0)</f>
        <v>47</v>
      </c>
      <c r="P63">
        <f>IF(doba!$N25&lt;=P$56,IF(doba!$O25&gt;P$56,P$57,0),0)</f>
        <v>52</v>
      </c>
      <c r="Q63">
        <f>IF(doba!$N25&lt;=Q$56,IF(doba!$O25&gt;Q$56,Q$57,0),0)</f>
        <v>52</v>
      </c>
      <c r="R63">
        <f>IF(doba!$N25&lt;=R$56,IF(doba!$O25&gt;R$56,R$57,0),0)</f>
        <v>52</v>
      </c>
      <c r="S63">
        <f>IF(doba!$N25&lt;=S$56,IF(doba!$O25&gt;S$56,S$57,0),0)</f>
        <v>47</v>
      </c>
      <c r="T63">
        <f>IF(doba!$N25&lt;=T$56,IF(doba!$O25&gt;T$56,T$57,0),0)</f>
        <v>40</v>
      </c>
      <c r="U63">
        <f>IF(doba!$N25&lt;=U$56,IF(doba!$O25&gt;U$56,U$57,0),0)</f>
        <v>32</v>
      </c>
      <c r="V63">
        <f>IF(doba!$N25&lt;=V$56,IF(doba!$O25&gt;V$56,V$57,0),0)</f>
        <v>24</v>
      </c>
      <c r="W63">
        <f>IF(doba!$N25&lt;=W$56,IF(doba!$O25&gt;W$56,W$57,0),0)</f>
        <v>0</v>
      </c>
      <c r="X63">
        <f>IF(doba!$N25&lt;=X$56,IF(doba!$O25&gt;X$56,X$57,0),0)</f>
        <v>0</v>
      </c>
      <c r="Y63">
        <f>IF(doba!$N25&lt;=Y$56,IF(doba!$O25&gt;Y$56,Y$57,0),0)</f>
        <v>0</v>
      </c>
      <c r="Z63">
        <f>IF(doba!$N25&lt;=Z$56,IF(doba!$O25&gt;Z$56,Z$57,0),0)</f>
        <v>0</v>
      </c>
      <c r="AA63">
        <f>IF(doba!$N25&lt;=AA$56,IF(doba!$O25&gt;AA$56,AA$57,0),0)</f>
        <v>0</v>
      </c>
      <c r="AB63">
        <f>IF(doba!$N25&lt;=AB$56,IF(doba!$O25&gt;AB$56,AB$57,0),0)</f>
        <v>0</v>
      </c>
      <c r="AC63" s="1">
        <f t="shared" si="2"/>
        <v>440</v>
      </c>
      <c r="AH63">
        <f>IF(doba!$N25&lt;=AH$56,IF(doba!$O25&gt;AH$56,AH$57,0),0)</f>
        <v>0</v>
      </c>
      <c r="AI63">
        <f>IF(doba!$N25&lt;=AI$56,IF(doba!$O25&gt;AI$56,AI$57,0),0)</f>
        <v>0</v>
      </c>
      <c r="AJ63">
        <f>IF(doba!$N25&lt;=AJ$56,IF(doba!$O25&gt;AJ$56,AJ$57,0),0)</f>
        <v>0</v>
      </c>
      <c r="AK63">
        <f>IF(doba!$N25&lt;=AK$56,IF(doba!$O25&gt;AK$56,AK$57,0),0)</f>
        <v>0</v>
      </c>
      <c r="AL63">
        <f>IF(doba!$N25&lt;=AL$56,IF(doba!$O25&gt;AL$56,AL$57,0),0)</f>
        <v>0</v>
      </c>
      <c r="AM63">
        <f>IF(doba!$N25&lt;=AM$56,IF(doba!$O25&gt;AM$56,AM$57,0),0)</f>
        <v>0</v>
      </c>
      <c r="AN63">
        <f>IF(doba!$N25&lt;=AN$56,IF(doba!$O25&gt;AN$56,AN$57,0),0)</f>
        <v>0</v>
      </c>
      <c r="AO63">
        <f>IF(doba!$N25&lt;=AO$56,IF(doba!$O25&gt;AO$56,AO$57,0),0)</f>
        <v>29</v>
      </c>
      <c r="AP63">
        <f>IF(doba!$N25&lt;=AP$56,IF(doba!$O25&gt;AP$56,AP$57,0),0)</f>
        <v>20</v>
      </c>
      <c r="AQ63">
        <f>IF(doba!$N25&lt;=AQ$56,IF(doba!$O25&gt;AQ$56,AQ$57,0),0)</f>
        <v>13</v>
      </c>
      <c r="AR63">
        <f>IF(doba!$N25&lt;=AR$56,IF(doba!$O25&gt;AR$56,AR$57,0),0)</f>
        <v>5</v>
      </c>
      <c r="AS63">
        <f>IF(doba!$N25&lt;=AS$56,IF(doba!$O25&gt;AS$56,AS$57,0),0)</f>
        <v>0</v>
      </c>
      <c r="AT63">
        <f>IF(doba!$N25&lt;=AT$56,IF(doba!$O25&gt;AT$56,AT$57,0),0)</f>
        <v>0</v>
      </c>
      <c r="AU63">
        <f>IF(doba!$N25&lt;=AU$56,IF(doba!$O25&gt;AU$56,AU$57,0),0)</f>
        <v>0</v>
      </c>
      <c r="AV63">
        <f>IF(doba!$N25&lt;=AV$56,IF(doba!$O25&gt;AV$56,AV$57,0),0)</f>
        <v>5</v>
      </c>
      <c r="AW63">
        <f>IF(doba!$N25&lt;=AW$56,IF(doba!$O25&gt;AW$56,AW$57,0),0)</f>
        <v>12</v>
      </c>
      <c r="AX63">
        <f>IF(doba!$N25&lt;=AX$56,IF(doba!$O25&gt;AX$56,AX$57,0),0)</f>
        <v>20</v>
      </c>
      <c r="AY63">
        <f>IF(doba!$N25&lt;=AY$56,IF(doba!$O25&gt;AY$56,AY$57,0),0)</f>
        <v>28</v>
      </c>
      <c r="AZ63">
        <f>IF(doba!$N25&lt;=AZ$56,IF(doba!$O25&gt;AZ$56,AZ$57,0),0)</f>
        <v>0</v>
      </c>
      <c r="BA63">
        <f>IF(doba!$N25&lt;=BA$56,IF(doba!$O25&gt;BA$56,BA$57,0),0)</f>
        <v>0</v>
      </c>
      <c r="BB63">
        <f>IF(doba!$N25&lt;=BB$56,IF(doba!$O25&gt;BB$56,BB$57,0),0)</f>
        <v>0</v>
      </c>
      <c r="BC63">
        <f>IF(doba!$N25&lt;=BC$56,IF(doba!$O25&gt;BC$56,BC$57,0),0)</f>
        <v>0</v>
      </c>
      <c r="BD63">
        <f>IF(doba!$N25&lt;=BD$56,IF(doba!$O25&gt;BD$56,BD$57,0),0)</f>
        <v>0</v>
      </c>
      <c r="BE63">
        <f>IF(doba!$N25&lt;=BE$56,IF(doba!$O25&gt;BE$56,BE$57,0),0)</f>
        <v>0</v>
      </c>
      <c r="BF63" s="1">
        <f t="shared" si="3"/>
        <v>132</v>
      </c>
    </row>
    <row r="64" spans="1:58" x14ac:dyDescent="0.2">
      <c r="A64">
        <v>7</v>
      </c>
      <c r="B64">
        <f>doba!$N26</f>
        <v>0</v>
      </c>
      <c r="C64">
        <f>doba!$O26</f>
        <v>0</v>
      </c>
      <c r="E64">
        <f>IF(doba!$N26&lt;=E$56,IF(doba!$O26&gt;E$56,E$57,0),0)</f>
        <v>0</v>
      </c>
      <c r="F64">
        <f>IF(doba!$N26&lt;=F$56,IF(doba!$O26&gt;F$56,F$57,0),0)</f>
        <v>0</v>
      </c>
      <c r="G64">
        <f>IF(doba!$N26&lt;=G$56,IF(doba!$O26&gt;G$56,G$57,0),0)</f>
        <v>0</v>
      </c>
      <c r="H64">
        <f>IF(doba!$N26&lt;=H$56,IF(doba!$O26&gt;H$56,H$57,0),0)</f>
        <v>0</v>
      </c>
      <c r="I64">
        <f>IF(doba!$N26&lt;=I$56,IF(doba!$O26&gt;I$56,I$57,0),0)</f>
        <v>0</v>
      </c>
      <c r="J64">
        <f>IF(doba!$N26&lt;=J$56,IF(doba!$O26&gt;J$56,J$57,0),0)</f>
        <v>0</v>
      </c>
      <c r="K64">
        <f>IF(doba!$N26&lt;=K$56,IF(doba!$O26&gt;K$56,K$57,0),0)</f>
        <v>0</v>
      </c>
      <c r="L64">
        <f>IF(doba!$N26&lt;=L$56,IF(doba!$O26&gt;L$56,L$57,0),0)</f>
        <v>0</v>
      </c>
      <c r="M64">
        <f>IF(doba!$N26&lt;=M$56,IF(doba!$O26&gt;M$56,M$57,0),0)</f>
        <v>0</v>
      </c>
      <c r="N64">
        <f>IF(doba!$N26&lt;=N$56,IF(doba!$O26&gt;N$56,N$57,0),0)</f>
        <v>0</v>
      </c>
      <c r="O64">
        <f>IF(doba!$N26&lt;=O$56,IF(doba!$O26&gt;O$56,O$57,0),0)</f>
        <v>0</v>
      </c>
      <c r="P64">
        <f>IF(doba!$N26&lt;=P$56,IF(doba!$O26&gt;P$56,P$57,0),0)</f>
        <v>0</v>
      </c>
      <c r="Q64">
        <f>IF(doba!$N26&lt;=Q$56,IF(doba!$O26&gt;Q$56,Q$57,0),0)</f>
        <v>0</v>
      </c>
      <c r="R64">
        <f>IF(doba!$N26&lt;=R$56,IF(doba!$O26&gt;R$56,R$57,0),0)</f>
        <v>0</v>
      </c>
      <c r="S64">
        <f>IF(doba!$N26&lt;=S$56,IF(doba!$O26&gt;S$56,S$57,0),0)</f>
        <v>0</v>
      </c>
      <c r="T64">
        <f>IF(doba!$N26&lt;=T$56,IF(doba!$O26&gt;T$56,T$57,0),0)</f>
        <v>0</v>
      </c>
      <c r="U64">
        <f>IF(doba!$N26&lt;=U$56,IF(doba!$O26&gt;U$56,U$57,0),0)</f>
        <v>0</v>
      </c>
      <c r="V64">
        <f>IF(doba!$N26&lt;=V$56,IF(doba!$O26&gt;V$56,V$57,0),0)</f>
        <v>0</v>
      </c>
      <c r="W64">
        <f>IF(doba!$N26&lt;=W$56,IF(doba!$O26&gt;W$56,W$57,0),0)</f>
        <v>0</v>
      </c>
      <c r="X64">
        <f>IF(doba!$N26&lt;=X$56,IF(doba!$O26&gt;X$56,X$57,0),0)</f>
        <v>0</v>
      </c>
      <c r="Y64">
        <f>IF(doba!$N26&lt;=Y$56,IF(doba!$O26&gt;Y$56,Y$57,0),0)</f>
        <v>0</v>
      </c>
      <c r="Z64">
        <f>IF(doba!$N26&lt;=Z$56,IF(doba!$O26&gt;Z$56,Z$57,0),0)</f>
        <v>0</v>
      </c>
      <c r="AA64">
        <f>IF(doba!$N26&lt;=AA$56,IF(doba!$O26&gt;AA$56,AA$57,0),0)</f>
        <v>0</v>
      </c>
      <c r="AB64">
        <f>IF(doba!$N26&lt;=AB$56,IF(doba!$O26&gt;AB$56,AB$57,0),0)</f>
        <v>0</v>
      </c>
      <c r="AC64" s="1">
        <f t="shared" si="2"/>
        <v>0</v>
      </c>
      <c r="AH64">
        <f>IF(doba!$N26&lt;=AH$56,IF(doba!$O26&gt;AH$56,AH$57,0),0)</f>
        <v>0</v>
      </c>
      <c r="AI64">
        <f>IF(doba!$N26&lt;=AI$56,IF(doba!$O26&gt;AI$56,AI$57,0),0)</f>
        <v>0</v>
      </c>
      <c r="AJ64">
        <f>IF(doba!$N26&lt;=AJ$56,IF(doba!$O26&gt;AJ$56,AJ$57,0),0)</f>
        <v>0</v>
      </c>
      <c r="AK64">
        <f>IF(doba!$N26&lt;=AK$56,IF(doba!$O26&gt;AK$56,AK$57,0),0)</f>
        <v>0</v>
      </c>
      <c r="AL64">
        <f>IF(doba!$N26&lt;=AL$56,IF(doba!$O26&gt;AL$56,AL$57,0),0)</f>
        <v>0</v>
      </c>
      <c r="AM64">
        <f>IF(doba!$N26&lt;=AM$56,IF(doba!$O26&gt;AM$56,AM$57,0),0)</f>
        <v>0</v>
      </c>
      <c r="AN64">
        <f>IF(doba!$N26&lt;=AN$56,IF(doba!$O26&gt;AN$56,AN$57,0),0)</f>
        <v>0</v>
      </c>
      <c r="AO64">
        <f>IF(doba!$N26&lt;=AO$56,IF(doba!$O26&gt;AO$56,AO$57,0),0)</f>
        <v>0</v>
      </c>
      <c r="AP64">
        <f>IF(doba!$N26&lt;=AP$56,IF(doba!$O26&gt;AP$56,AP$57,0),0)</f>
        <v>0</v>
      </c>
      <c r="AQ64">
        <f>IF(doba!$N26&lt;=AQ$56,IF(doba!$O26&gt;AQ$56,AQ$57,0),0)</f>
        <v>0</v>
      </c>
      <c r="AR64">
        <f>IF(doba!$N26&lt;=AR$56,IF(doba!$O26&gt;AR$56,AR$57,0),0)</f>
        <v>0</v>
      </c>
      <c r="AS64">
        <f>IF(doba!$N26&lt;=AS$56,IF(doba!$O26&gt;AS$56,AS$57,0),0)</f>
        <v>0</v>
      </c>
      <c r="AT64">
        <f>IF(doba!$N26&lt;=AT$56,IF(doba!$O26&gt;AT$56,AT$57,0),0)</f>
        <v>0</v>
      </c>
      <c r="AU64">
        <f>IF(doba!$N26&lt;=AU$56,IF(doba!$O26&gt;AU$56,AU$57,0),0)</f>
        <v>0</v>
      </c>
      <c r="AV64">
        <f>IF(doba!$N26&lt;=AV$56,IF(doba!$O26&gt;AV$56,AV$57,0),0)</f>
        <v>0</v>
      </c>
      <c r="AW64">
        <f>IF(doba!$N26&lt;=AW$56,IF(doba!$O26&gt;AW$56,AW$57,0),0)</f>
        <v>0</v>
      </c>
      <c r="AX64">
        <f>IF(doba!$N26&lt;=AX$56,IF(doba!$O26&gt;AX$56,AX$57,0),0)</f>
        <v>0</v>
      </c>
      <c r="AY64">
        <f>IF(doba!$N26&lt;=AY$56,IF(doba!$O26&gt;AY$56,AY$57,0),0)</f>
        <v>0</v>
      </c>
      <c r="AZ64">
        <f>IF(doba!$N26&lt;=AZ$56,IF(doba!$O26&gt;AZ$56,AZ$57,0),0)</f>
        <v>0</v>
      </c>
      <c r="BA64">
        <f>IF(doba!$N26&lt;=BA$56,IF(doba!$O26&gt;BA$56,BA$57,0),0)</f>
        <v>0</v>
      </c>
      <c r="BB64">
        <f>IF(doba!$N26&lt;=BB$56,IF(doba!$O26&gt;BB$56,BB$57,0),0)</f>
        <v>0</v>
      </c>
      <c r="BC64">
        <f>IF(doba!$N26&lt;=BC$56,IF(doba!$O26&gt;BC$56,BC$57,0),0)</f>
        <v>0</v>
      </c>
      <c r="BD64">
        <f>IF(doba!$N26&lt;=BD$56,IF(doba!$O26&gt;BD$56,BD$57,0),0)</f>
        <v>0</v>
      </c>
      <c r="BE64">
        <f>IF(doba!$N26&lt;=BE$56,IF(doba!$O26&gt;BE$56,BE$57,0),0)</f>
        <v>0</v>
      </c>
      <c r="BF64" s="1">
        <f t="shared" si="3"/>
        <v>0</v>
      </c>
    </row>
    <row r="65" spans="1:58" x14ac:dyDescent="0.2">
      <c r="A65">
        <v>8</v>
      </c>
      <c r="B65">
        <f>doba!$N27</f>
        <v>0</v>
      </c>
      <c r="C65">
        <f>doba!$O27</f>
        <v>0</v>
      </c>
      <c r="E65">
        <f>IF(doba!$N27&lt;=E$56,IF(doba!$O27&gt;E$56,E$57,0),0)</f>
        <v>0</v>
      </c>
      <c r="F65">
        <f>IF(doba!$N27&lt;=F$56,IF(doba!$O27&gt;F$56,F$57,0),0)</f>
        <v>0</v>
      </c>
      <c r="G65">
        <f>IF(doba!$N27&lt;=G$56,IF(doba!$O27&gt;G$56,G$57,0),0)</f>
        <v>0</v>
      </c>
      <c r="H65">
        <f>IF(doba!$N27&lt;=H$56,IF(doba!$O27&gt;H$56,H$57,0),0)</f>
        <v>0</v>
      </c>
      <c r="I65">
        <f>IF(doba!$N27&lt;=I$56,IF(doba!$O27&gt;I$56,I$57,0),0)</f>
        <v>0</v>
      </c>
      <c r="J65">
        <f>IF(doba!$N27&lt;=J$56,IF(doba!$O27&gt;J$56,J$57,0),0)</f>
        <v>0</v>
      </c>
      <c r="K65">
        <f>IF(doba!$N27&lt;=K$56,IF(doba!$O27&gt;K$56,K$57,0),0)</f>
        <v>0</v>
      </c>
      <c r="L65">
        <f>IF(doba!$N27&lt;=L$56,IF(doba!$O27&gt;L$56,L$57,0),0)</f>
        <v>0</v>
      </c>
      <c r="M65">
        <f>IF(doba!$N27&lt;=M$56,IF(doba!$O27&gt;M$56,M$57,0),0)</f>
        <v>0</v>
      </c>
      <c r="N65">
        <f>IF(doba!$N27&lt;=N$56,IF(doba!$O27&gt;N$56,N$57,0),0)</f>
        <v>0</v>
      </c>
      <c r="O65">
        <f>IF(doba!$N27&lt;=O$56,IF(doba!$O27&gt;O$56,O$57,0),0)</f>
        <v>0</v>
      </c>
      <c r="P65">
        <f>IF(doba!$N27&lt;=P$56,IF(doba!$O27&gt;P$56,P$57,0),0)</f>
        <v>0</v>
      </c>
      <c r="Q65">
        <f>IF(doba!$N27&lt;=Q$56,IF(doba!$O27&gt;Q$56,Q$57,0),0)</f>
        <v>0</v>
      </c>
      <c r="R65">
        <f>IF(doba!$N27&lt;=R$56,IF(doba!$O27&gt;R$56,R$57,0),0)</f>
        <v>0</v>
      </c>
      <c r="S65">
        <f>IF(doba!$N27&lt;=S$56,IF(doba!$O27&gt;S$56,S$57,0),0)</f>
        <v>0</v>
      </c>
      <c r="T65">
        <f>IF(doba!$N27&lt;=T$56,IF(doba!$O27&gt;T$56,T$57,0),0)</f>
        <v>0</v>
      </c>
      <c r="U65">
        <f>IF(doba!$N27&lt;=U$56,IF(doba!$O27&gt;U$56,U$57,0),0)</f>
        <v>0</v>
      </c>
      <c r="V65">
        <f>IF(doba!$N27&lt;=V$56,IF(doba!$O27&gt;V$56,V$57,0),0)</f>
        <v>0</v>
      </c>
      <c r="W65">
        <f>IF(doba!$N27&lt;=W$56,IF(doba!$O27&gt;W$56,W$57,0),0)</f>
        <v>0</v>
      </c>
      <c r="X65">
        <f>IF(doba!$N27&lt;=X$56,IF(doba!$O27&gt;X$56,X$57,0),0)</f>
        <v>0</v>
      </c>
      <c r="Y65">
        <f>IF(doba!$N27&lt;=Y$56,IF(doba!$O27&gt;Y$56,Y$57,0),0)</f>
        <v>0</v>
      </c>
      <c r="Z65">
        <f>IF(doba!$N27&lt;=Z$56,IF(doba!$O27&gt;Z$56,Z$57,0),0)</f>
        <v>0</v>
      </c>
      <c r="AA65">
        <f>IF(doba!$N27&lt;=AA$56,IF(doba!$O27&gt;AA$56,AA$57,0),0)</f>
        <v>0</v>
      </c>
      <c r="AB65">
        <f>IF(doba!$N27&lt;=AB$56,IF(doba!$O27&gt;AB$56,AB$57,0),0)</f>
        <v>0</v>
      </c>
      <c r="AC65" s="1">
        <f t="shared" si="2"/>
        <v>0</v>
      </c>
      <c r="AH65">
        <f>IF(doba!$N27&lt;=AH$56,IF(doba!$O27&gt;AH$56,AH$57,0),0)</f>
        <v>0</v>
      </c>
      <c r="AI65">
        <f>IF(doba!$N27&lt;=AI$56,IF(doba!$O27&gt;AI$56,AI$57,0),0)</f>
        <v>0</v>
      </c>
      <c r="AJ65">
        <f>IF(doba!$N27&lt;=AJ$56,IF(doba!$O27&gt;AJ$56,AJ$57,0),0)</f>
        <v>0</v>
      </c>
      <c r="AK65">
        <f>IF(doba!$N27&lt;=AK$56,IF(doba!$O27&gt;AK$56,AK$57,0),0)</f>
        <v>0</v>
      </c>
      <c r="AL65">
        <f>IF(doba!$N27&lt;=AL$56,IF(doba!$O27&gt;AL$56,AL$57,0),0)</f>
        <v>0</v>
      </c>
      <c r="AM65">
        <f>IF(doba!$N27&lt;=AM$56,IF(doba!$O27&gt;AM$56,AM$57,0),0)</f>
        <v>0</v>
      </c>
      <c r="AN65">
        <f>IF(doba!$N27&lt;=AN$56,IF(doba!$O27&gt;AN$56,AN$57,0),0)</f>
        <v>0</v>
      </c>
      <c r="AO65">
        <f>IF(doba!$N27&lt;=AO$56,IF(doba!$O27&gt;AO$56,AO$57,0),0)</f>
        <v>0</v>
      </c>
      <c r="AP65">
        <f>IF(doba!$N27&lt;=AP$56,IF(doba!$O27&gt;AP$56,AP$57,0),0)</f>
        <v>0</v>
      </c>
      <c r="AQ65">
        <f>IF(doba!$N27&lt;=AQ$56,IF(doba!$O27&gt;AQ$56,AQ$57,0),0)</f>
        <v>0</v>
      </c>
      <c r="AR65">
        <f>IF(doba!$N27&lt;=AR$56,IF(doba!$O27&gt;AR$56,AR$57,0),0)</f>
        <v>0</v>
      </c>
      <c r="AS65">
        <f>IF(doba!$N27&lt;=AS$56,IF(doba!$O27&gt;AS$56,AS$57,0),0)</f>
        <v>0</v>
      </c>
      <c r="AT65">
        <f>IF(doba!$N27&lt;=AT$56,IF(doba!$O27&gt;AT$56,AT$57,0),0)</f>
        <v>0</v>
      </c>
      <c r="AU65">
        <f>IF(doba!$N27&lt;=AU$56,IF(doba!$O27&gt;AU$56,AU$57,0),0)</f>
        <v>0</v>
      </c>
      <c r="AV65">
        <f>IF(doba!$N27&lt;=AV$56,IF(doba!$O27&gt;AV$56,AV$57,0),0)</f>
        <v>0</v>
      </c>
      <c r="AW65">
        <f>IF(doba!$N27&lt;=AW$56,IF(doba!$O27&gt;AW$56,AW$57,0),0)</f>
        <v>0</v>
      </c>
      <c r="AX65">
        <f>IF(doba!$N27&lt;=AX$56,IF(doba!$O27&gt;AX$56,AX$57,0),0)</f>
        <v>0</v>
      </c>
      <c r="AY65">
        <f>IF(doba!$N27&lt;=AY$56,IF(doba!$O27&gt;AY$56,AY$57,0),0)</f>
        <v>0</v>
      </c>
      <c r="AZ65">
        <f>IF(doba!$N27&lt;=AZ$56,IF(doba!$O27&gt;AZ$56,AZ$57,0),0)</f>
        <v>0</v>
      </c>
      <c r="BA65">
        <f>IF(doba!$N27&lt;=BA$56,IF(doba!$O27&gt;BA$56,BA$57,0),0)</f>
        <v>0</v>
      </c>
      <c r="BB65">
        <f>IF(doba!$N27&lt;=BB$56,IF(doba!$O27&gt;BB$56,BB$57,0),0)</f>
        <v>0</v>
      </c>
      <c r="BC65">
        <f>IF(doba!$N27&lt;=BC$56,IF(doba!$O27&gt;BC$56,BC$57,0),0)</f>
        <v>0</v>
      </c>
      <c r="BD65">
        <f>IF(doba!$N27&lt;=BD$56,IF(doba!$O27&gt;BD$56,BD$57,0),0)</f>
        <v>0</v>
      </c>
      <c r="BE65">
        <f>IF(doba!$N27&lt;=BE$56,IF(doba!$O27&gt;BE$56,BE$57,0),0)</f>
        <v>0</v>
      </c>
      <c r="BF65" s="1">
        <f t="shared" si="3"/>
        <v>0</v>
      </c>
    </row>
    <row r="66" spans="1:58" x14ac:dyDescent="0.2">
      <c r="A66">
        <v>9</v>
      </c>
      <c r="B66">
        <f>doba!$N28</f>
        <v>0</v>
      </c>
      <c r="C66">
        <f>doba!$O28</f>
        <v>0</v>
      </c>
      <c r="E66">
        <f>IF(doba!$N28&lt;=E$56,IF(doba!$O28&gt;E$56,E$57,0),0)</f>
        <v>0</v>
      </c>
      <c r="F66">
        <f>IF(doba!$N28&lt;=F$56,IF(doba!$O28&gt;F$56,F$57,0),0)</f>
        <v>0</v>
      </c>
      <c r="G66">
        <f>IF(doba!$N28&lt;=G$56,IF(doba!$O28&gt;G$56,G$57,0),0)</f>
        <v>0</v>
      </c>
      <c r="H66">
        <f>IF(doba!$N28&lt;=H$56,IF(doba!$O28&gt;H$56,H$57,0),0)</f>
        <v>0</v>
      </c>
      <c r="I66">
        <f>IF(doba!$N28&lt;=I$56,IF(doba!$O28&gt;I$56,I$57,0),0)</f>
        <v>0</v>
      </c>
      <c r="J66">
        <f>IF(doba!$N28&lt;=J$56,IF(doba!$O28&gt;J$56,J$57,0),0)</f>
        <v>0</v>
      </c>
      <c r="K66">
        <f>IF(doba!$N28&lt;=K$56,IF(doba!$O28&gt;K$56,K$57,0),0)</f>
        <v>0</v>
      </c>
      <c r="L66">
        <f>IF(doba!$N28&lt;=L$56,IF(doba!$O28&gt;L$56,L$57,0),0)</f>
        <v>0</v>
      </c>
      <c r="M66">
        <f>IF(doba!$N28&lt;=M$56,IF(doba!$O28&gt;M$56,M$57,0),0)</f>
        <v>0</v>
      </c>
      <c r="N66">
        <f>IF(doba!$N28&lt;=N$56,IF(doba!$O28&gt;N$56,N$57,0),0)</f>
        <v>0</v>
      </c>
      <c r="O66">
        <f>IF(doba!$N28&lt;=O$56,IF(doba!$O28&gt;O$56,O$57,0),0)</f>
        <v>0</v>
      </c>
      <c r="P66">
        <f>IF(doba!$N28&lt;=P$56,IF(doba!$O28&gt;P$56,P$57,0),0)</f>
        <v>0</v>
      </c>
      <c r="Q66">
        <f>IF(doba!$N28&lt;=Q$56,IF(doba!$O28&gt;Q$56,Q$57,0),0)</f>
        <v>0</v>
      </c>
      <c r="R66">
        <f>IF(doba!$N28&lt;=R$56,IF(doba!$O28&gt;R$56,R$57,0),0)</f>
        <v>0</v>
      </c>
      <c r="S66">
        <f>IF(doba!$N28&lt;=S$56,IF(doba!$O28&gt;S$56,S$57,0),0)</f>
        <v>0</v>
      </c>
      <c r="T66">
        <f>IF(doba!$N28&lt;=T$56,IF(doba!$O28&gt;T$56,T$57,0),0)</f>
        <v>0</v>
      </c>
      <c r="U66">
        <f>IF(doba!$N28&lt;=U$56,IF(doba!$O28&gt;U$56,U$57,0),0)</f>
        <v>0</v>
      </c>
      <c r="V66">
        <f>IF(doba!$N28&lt;=V$56,IF(doba!$O28&gt;V$56,V$57,0),0)</f>
        <v>0</v>
      </c>
      <c r="W66">
        <f>IF(doba!$N28&lt;=W$56,IF(doba!$O28&gt;W$56,W$57,0),0)</f>
        <v>0</v>
      </c>
      <c r="X66">
        <f>IF(doba!$N28&lt;=X$56,IF(doba!$O28&gt;X$56,X$57,0),0)</f>
        <v>0</v>
      </c>
      <c r="Y66">
        <f>IF(doba!$N28&lt;=Y$56,IF(doba!$O28&gt;Y$56,Y$57,0),0)</f>
        <v>0</v>
      </c>
      <c r="Z66">
        <f>IF(doba!$N28&lt;=Z$56,IF(doba!$O28&gt;Z$56,Z$57,0),0)</f>
        <v>0</v>
      </c>
      <c r="AA66">
        <f>IF(doba!$N28&lt;=AA$56,IF(doba!$O28&gt;AA$56,AA$57,0),0)</f>
        <v>0</v>
      </c>
      <c r="AB66">
        <f>IF(doba!$N28&lt;=AB$56,IF(doba!$O28&gt;AB$56,AB$57,0),0)</f>
        <v>0</v>
      </c>
      <c r="AC66" s="1">
        <f t="shared" si="2"/>
        <v>0</v>
      </c>
      <c r="AH66">
        <f>IF(doba!$N28&lt;=AH$56,IF(doba!$O28&gt;AH$56,AH$57,0),0)</f>
        <v>0</v>
      </c>
      <c r="AI66">
        <f>IF(doba!$N28&lt;=AI$56,IF(doba!$O28&gt;AI$56,AI$57,0),0)</f>
        <v>0</v>
      </c>
      <c r="AJ66">
        <f>IF(doba!$N28&lt;=AJ$56,IF(doba!$O28&gt;AJ$56,AJ$57,0),0)</f>
        <v>0</v>
      </c>
      <c r="AK66">
        <f>IF(doba!$N28&lt;=AK$56,IF(doba!$O28&gt;AK$56,AK$57,0),0)</f>
        <v>0</v>
      </c>
      <c r="AL66">
        <f>IF(doba!$N28&lt;=AL$56,IF(doba!$O28&gt;AL$56,AL$57,0),0)</f>
        <v>0</v>
      </c>
      <c r="AM66">
        <f>IF(doba!$N28&lt;=AM$56,IF(doba!$O28&gt;AM$56,AM$57,0),0)</f>
        <v>0</v>
      </c>
      <c r="AN66">
        <f>IF(doba!$N28&lt;=AN$56,IF(doba!$O28&gt;AN$56,AN$57,0),0)</f>
        <v>0</v>
      </c>
      <c r="AO66">
        <f>IF(doba!$N28&lt;=AO$56,IF(doba!$O28&gt;AO$56,AO$57,0),0)</f>
        <v>0</v>
      </c>
      <c r="AP66">
        <f>IF(doba!$N28&lt;=AP$56,IF(doba!$O28&gt;AP$56,AP$57,0),0)</f>
        <v>0</v>
      </c>
      <c r="AQ66">
        <f>IF(doba!$N28&lt;=AQ$56,IF(doba!$O28&gt;AQ$56,AQ$57,0),0)</f>
        <v>0</v>
      </c>
      <c r="AR66">
        <f>IF(doba!$N28&lt;=AR$56,IF(doba!$O28&gt;AR$56,AR$57,0),0)</f>
        <v>0</v>
      </c>
      <c r="AS66">
        <f>IF(doba!$N28&lt;=AS$56,IF(doba!$O28&gt;AS$56,AS$57,0),0)</f>
        <v>0</v>
      </c>
      <c r="AT66">
        <f>IF(doba!$N28&lt;=AT$56,IF(doba!$O28&gt;AT$56,AT$57,0),0)</f>
        <v>0</v>
      </c>
      <c r="AU66">
        <f>IF(doba!$N28&lt;=AU$56,IF(doba!$O28&gt;AU$56,AU$57,0),0)</f>
        <v>0</v>
      </c>
      <c r="AV66">
        <f>IF(doba!$N28&lt;=AV$56,IF(doba!$O28&gt;AV$56,AV$57,0),0)</f>
        <v>0</v>
      </c>
      <c r="AW66">
        <f>IF(doba!$N28&lt;=AW$56,IF(doba!$O28&gt;AW$56,AW$57,0),0)</f>
        <v>0</v>
      </c>
      <c r="AX66">
        <f>IF(doba!$N28&lt;=AX$56,IF(doba!$O28&gt;AX$56,AX$57,0),0)</f>
        <v>0</v>
      </c>
      <c r="AY66">
        <f>IF(doba!$N28&lt;=AY$56,IF(doba!$O28&gt;AY$56,AY$57,0),0)</f>
        <v>0</v>
      </c>
      <c r="AZ66">
        <f>IF(doba!$N28&lt;=AZ$56,IF(doba!$O28&gt;AZ$56,AZ$57,0),0)</f>
        <v>0</v>
      </c>
      <c r="BA66">
        <f>IF(doba!$N28&lt;=BA$56,IF(doba!$O28&gt;BA$56,BA$57,0),0)</f>
        <v>0</v>
      </c>
      <c r="BB66">
        <f>IF(doba!$N28&lt;=BB$56,IF(doba!$O28&gt;BB$56,BB$57,0),0)</f>
        <v>0</v>
      </c>
      <c r="BC66">
        <f>IF(doba!$N28&lt;=BC$56,IF(doba!$O28&gt;BC$56,BC$57,0),0)</f>
        <v>0</v>
      </c>
      <c r="BD66">
        <f>IF(doba!$N28&lt;=BD$56,IF(doba!$O28&gt;BD$56,BD$57,0),0)</f>
        <v>0</v>
      </c>
      <c r="BE66">
        <f>IF(doba!$N28&lt;=BE$56,IF(doba!$O28&gt;BE$56,BE$57,0),0)</f>
        <v>0</v>
      </c>
      <c r="BF66" s="1">
        <f t="shared" si="3"/>
        <v>0</v>
      </c>
    </row>
    <row r="67" spans="1:58" x14ac:dyDescent="0.2">
      <c r="A67">
        <v>10</v>
      </c>
      <c r="B67">
        <f>doba!$N29</f>
        <v>0</v>
      </c>
      <c r="C67">
        <f>doba!$O29</f>
        <v>0</v>
      </c>
      <c r="E67">
        <f>IF(doba!$N29&lt;=E$56,IF(doba!$O29&gt;E$56,E$57,0),0)</f>
        <v>0</v>
      </c>
      <c r="F67">
        <f>IF(doba!$N29&lt;=F$56,IF(doba!$O29&gt;F$56,F$57,0),0)</f>
        <v>0</v>
      </c>
      <c r="G67">
        <f>IF(doba!$N29&lt;=G$56,IF(doba!$O29&gt;G$56,G$57,0),0)</f>
        <v>0</v>
      </c>
      <c r="H67">
        <f>IF(doba!$N29&lt;=H$56,IF(doba!$O29&gt;H$56,H$57,0),0)</f>
        <v>0</v>
      </c>
      <c r="I67">
        <f>IF(doba!$N29&lt;=I$56,IF(doba!$O29&gt;I$56,I$57,0),0)</f>
        <v>0</v>
      </c>
      <c r="J67">
        <f>IF(doba!$N29&lt;=J$56,IF(doba!$O29&gt;J$56,J$57,0),0)</f>
        <v>0</v>
      </c>
      <c r="K67">
        <f>IF(doba!$N29&lt;=K$56,IF(doba!$O29&gt;K$56,K$57,0),0)</f>
        <v>0</v>
      </c>
      <c r="L67">
        <f>IF(doba!$N29&lt;=L$56,IF(doba!$O29&gt;L$56,L$57,0),0)</f>
        <v>0</v>
      </c>
      <c r="M67">
        <f>IF(doba!$N29&lt;=M$56,IF(doba!$O29&gt;M$56,M$57,0),0)</f>
        <v>0</v>
      </c>
      <c r="N67">
        <f>IF(doba!$N29&lt;=N$56,IF(doba!$O29&gt;N$56,N$57,0),0)</f>
        <v>0</v>
      </c>
      <c r="O67">
        <f>IF(doba!$N29&lt;=O$56,IF(doba!$O29&gt;O$56,O$57,0),0)</f>
        <v>0</v>
      </c>
      <c r="P67">
        <f>IF(doba!$N29&lt;=P$56,IF(doba!$O29&gt;P$56,P$57,0),0)</f>
        <v>0</v>
      </c>
      <c r="Q67">
        <f>IF(doba!$N29&lt;=Q$56,IF(doba!$O29&gt;Q$56,Q$57,0),0)</f>
        <v>0</v>
      </c>
      <c r="R67">
        <f>IF(doba!$N29&lt;=R$56,IF(doba!$O29&gt;R$56,R$57,0),0)</f>
        <v>0</v>
      </c>
      <c r="S67">
        <f>IF(doba!$N29&lt;=S$56,IF(doba!$O29&gt;S$56,S$57,0),0)</f>
        <v>0</v>
      </c>
      <c r="T67">
        <f>IF(doba!$N29&lt;=T$56,IF(doba!$O29&gt;T$56,T$57,0),0)</f>
        <v>0</v>
      </c>
      <c r="U67">
        <f>IF(doba!$N29&lt;=U$56,IF(doba!$O29&gt;U$56,U$57,0),0)</f>
        <v>0</v>
      </c>
      <c r="V67">
        <f>IF(doba!$N29&lt;=V$56,IF(doba!$O29&gt;V$56,V$57,0),0)</f>
        <v>0</v>
      </c>
      <c r="W67">
        <f>IF(doba!$N29&lt;=W$56,IF(doba!$O29&gt;W$56,W$57,0),0)</f>
        <v>0</v>
      </c>
      <c r="X67">
        <f>IF(doba!$N29&lt;=X$56,IF(doba!$O29&gt;X$56,X$57,0),0)</f>
        <v>0</v>
      </c>
      <c r="Y67">
        <f>IF(doba!$N29&lt;=Y$56,IF(doba!$O29&gt;Y$56,Y$57,0),0)</f>
        <v>0</v>
      </c>
      <c r="Z67">
        <f>IF(doba!$N29&lt;=Z$56,IF(doba!$O29&gt;Z$56,Z$57,0),0)</f>
        <v>0</v>
      </c>
      <c r="AA67">
        <f>IF(doba!$N29&lt;=AA$56,IF(doba!$O29&gt;AA$56,AA$57,0),0)</f>
        <v>0</v>
      </c>
      <c r="AB67">
        <f>IF(doba!$N29&lt;=AB$56,IF(doba!$O29&gt;AB$56,AB$57,0),0)</f>
        <v>0</v>
      </c>
      <c r="AC67" s="1">
        <f t="shared" si="2"/>
        <v>0</v>
      </c>
      <c r="AH67">
        <f>IF(doba!$N29&lt;=AH$56,IF(doba!$O29&gt;AH$56,AH$57,0),0)</f>
        <v>0</v>
      </c>
      <c r="AI67">
        <f>IF(doba!$N29&lt;=AI$56,IF(doba!$O29&gt;AI$56,AI$57,0),0)</f>
        <v>0</v>
      </c>
      <c r="AJ67">
        <f>IF(doba!$N29&lt;=AJ$56,IF(doba!$O29&gt;AJ$56,AJ$57,0),0)</f>
        <v>0</v>
      </c>
      <c r="AK67">
        <f>IF(doba!$N29&lt;=AK$56,IF(doba!$O29&gt;AK$56,AK$57,0),0)</f>
        <v>0</v>
      </c>
      <c r="AL67">
        <f>IF(doba!$N29&lt;=AL$56,IF(doba!$O29&gt;AL$56,AL$57,0),0)</f>
        <v>0</v>
      </c>
      <c r="AM67">
        <f>IF(doba!$N29&lt;=AM$56,IF(doba!$O29&gt;AM$56,AM$57,0),0)</f>
        <v>0</v>
      </c>
      <c r="AN67">
        <f>IF(doba!$N29&lt;=AN$56,IF(doba!$O29&gt;AN$56,AN$57,0),0)</f>
        <v>0</v>
      </c>
      <c r="AO67">
        <f>IF(doba!$N29&lt;=AO$56,IF(doba!$O29&gt;AO$56,AO$57,0),0)</f>
        <v>0</v>
      </c>
      <c r="AP67">
        <f>IF(doba!$N29&lt;=AP$56,IF(doba!$O29&gt;AP$56,AP$57,0),0)</f>
        <v>0</v>
      </c>
      <c r="AQ67">
        <f>IF(doba!$N29&lt;=AQ$56,IF(doba!$O29&gt;AQ$56,AQ$57,0),0)</f>
        <v>0</v>
      </c>
      <c r="AR67">
        <f>IF(doba!$N29&lt;=AR$56,IF(doba!$O29&gt;AR$56,AR$57,0),0)</f>
        <v>0</v>
      </c>
      <c r="AS67">
        <f>IF(doba!$N29&lt;=AS$56,IF(doba!$O29&gt;AS$56,AS$57,0),0)</f>
        <v>0</v>
      </c>
      <c r="AT67">
        <f>IF(doba!$N29&lt;=AT$56,IF(doba!$O29&gt;AT$56,AT$57,0),0)</f>
        <v>0</v>
      </c>
      <c r="AU67">
        <f>IF(doba!$N29&lt;=AU$56,IF(doba!$O29&gt;AU$56,AU$57,0),0)</f>
        <v>0</v>
      </c>
      <c r="AV67">
        <f>IF(doba!$N29&lt;=AV$56,IF(doba!$O29&gt;AV$56,AV$57,0),0)</f>
        <v>0</v>
      </c>
      <c r="AW67">
        <f>IF(doba!$N29&lt;=AW$56,IF(doba!$O29&gt;AW$56,AW$57,0),0)</f>
        <v>0</v>
      </c>
      <c r="AX67">
        <f>IF(doba!$N29&lt;=AX$56,IF(doba!$O29&gt;AX$56,AX$57,0),0)</f>
        <v>0</v>
      </c>
      <c r="AY67">
        <f>IF(doba!$N29&lt;=AY$56,IF(doba!$O29&gt;AY$56,AY$57,0),0)</f>
        <v>0</v>
      </c>
      <c r="AZ67">
        <f>IF(doba!$N29&lt;=AZ$56,IF(doba!$O29&gt;AZ$56,AZ$57,0),0)</f>
        <v>0</v>
      </c>
      <c r="BA67">
        <f>IF(doba!$N29&lt;=BA$56,IF(doba!$O29&gt;BA$56,BA$57,0),0)</f>
        <v>0</v>
      </c>
      <c r="BB67">
        <f>IF(doba!$N29&lt;=BB$56,IF(doba!$O29&gt;BB$56,BB$57,0),0)</f>
        <v>0</v>
      </c>
      <c r="BC67">
        <f>IF(doba!$N29&lt;=BC$56,IF(doba!$O29&gt;BC$56,BC$57,0),0)</f>
        <v>0</v>
      </c>
      <c r="BD67">
        <f>IF(doba!$N29&lt;=BD$56,IF(doba!$O29&gt;BD$56,BD$57,0),0)</f>
        <v>0</v>
      </c>
      <c r="BE67">
        <f>IF(doba!$N29&lt;=BE$56,IF(doba!$O29&gt;BE$56,BE$57,0),0)</f>
        <v>0</v>
      </c>
      <c r="BF67" s="1">
        <f t="shared" si="3"/>
        <v>0</v>
      </c>
    </row>
    <row r="68" spans="1:58" x14ac:dyDescent="0.2">
      <c r="A68">
        <v>11</v>
      </c>
      <c r="B68">
        <f>doba!$N30</f>
        <v>0</v>
      </c>
      <c r="C68">
        <f>doba!$O30</f>
        <v>0</v>
      </c>
      <c r="E68">
        <f>IF(doba!$N30&lt;=E$56,IF(doba!$O30&gt;E$56,E$57,0),0)</f>
        <v>0</v>
      </c>
      <c r="F68">
        <f>IF(doba!$N30&lt;=F$56,IF(doba!$O30&gt;F$56,F$57,0),0)</f>
        <v>0</v>
      </c>
      <c r="G68">
        <f>IF(doba!$N30&lt;=G$56,IF(doba!$O30&gt;G$56,G$57,0),0)</f>
        <v>0</v>
      </c>
      <c r="H68">
        <f>IF(doba!$N30&lt;=H$56,IF(doba!$O30&gt;H$56,H$57,0),0)</f>
        <v>0</v>
      </c>
      <c r="I68">
        <f>IF(doba!$N30&lt;=I$56,IF(doba!$O30&gt;I$56,I$57,0),0)</f>
        <v>0</v>
      </c>
      <c r="J68">
        <f>IF(doba!$N30&lt;=J$56,IF(doba!$O30&gt;J$56,J$57,0),0)</f>
        <v>0</v>
      </c>
      <c r="K68">
        <f>IF(doba!$N30&lt;=K$56,IF(doba!$O30&gt;K$56,K$57,0),0)</f>
        <v>0</v>
      </c>
      <c r="L68">
        <f>IF(doba!$N30&lt;=L$56,IF(doba!$O30&gt;L$56,L$57,0),0)</f>
        <v>0</v>
      </c>
      <c r="M68">
        <f>IF(doba!$N30&lt;=M$56,IF(doba!$O30&gt;M$56,M$57,0),0)</f>
        <v>0</v>
      </c>
      <c r="N68">
        <f>IF(doba!$N30&lt;=N$56,IF(doba!$O30&gt;N$56,N$57,0),0)</f>
        <v>0</v>
      </c>
      <c r="O68">
        <f>IF(doba!$N30&lt;=O$56,IF(doba!$O30&gt;O$56,O$57,0),0)</f>
        <v>0</v>
      </c>
      <c r="P68">
        <f>IF(doba!$N30&lt;=P$56,IF(doba!$O30&gt;P$56,P$57,0),0)</f>
        <v>0</v>
      </c>
      <c r="Q68">
        <f>IF(doba!$N30&lt;=Q$56,IF(doba!$O30&gt;Q$56,Q$57,0),0)</f>
        <v>0</v>
      </c>
      <c r="R68">
        <f>IF(doba!$N30&lt;=R$56,IF(doba!$O30&gt;R$56,R$57,0),0)</f>
        <v>0</v>
      </c>
      <c r="S68">
        <f>IF(doba!$N30&lt;=S$56,IF(doba!$O30&gt;S$56,S$57,0),0)</f>
        <v>0</v>
      </c>
      <c r="T68">
        <f>IF(doba!$N30&lt;=T$56,IF(doba!$O30&gt;T$56,T$57,0),0)</f>
        <v>0</v>
      </c>
      <c r="U68">
        <f>IF(doba!$N30&lt;=U$56,IF(doba!$O30&gt;U$56,U$57,0),0)</f>
        <v>0</v>
      </c>
      <c r="V68">
        <f>IF(doba!$N30&lt;=V$56,IF(doba!$O30&gt;V$56,V$57,0),0)</f>
        <v>0</v>
      </c>
      <c r="W68">
        <f>IF(doba!$N30&lt;=W$56,IF(doba!$O30&gt;W$56,W$57,0),0)</f>
        <v>0</v>
      </c>
      <c r="X68">
        <f>IF(doba!$N30&lt;=X$56,IF(doba!$O30&gt;X$56,X$57,0),0)</f>
        <v>0</v>
      </c>
      <c r="Y68">
        <f>IF(doba!$N30&lt;=Y$56,IF(doba!$O30&gt;Y$56,Y$57,0),0)</f>
        <v>0</v>
      </c>
      <c r="Z68">
        <f>IF(doba!$N30&lt;=Z$56,IF(doba!$O30&gt;Z$56,Z$57,0),0)</f>
        <v>0</v>
      </c>
      <c r="AA68">
        <f>IF(doba!$N30&lt;=AA$56,IF(doba!$O30&gt;AA$56,AA$57,0),0)</f>
        <v>0</v>
      </c>
      <c r="AB68">
        <f>IF(doba!$N30&lt;=AB$56,IF(doba!$O30&gt;AB$56,AB$57,0),0)</f>
        <v>0</v>
      </c>
      <c r="AC68" s="1">
        <f t="shared" si="2"/>
        <v>0</v>
      </c>
      <c r="AH68">
        <f>IF(doba!$N30&lt;=AH$56,IF(doba!$O30&gt;AH$56,AH$57,0),0)</f>
        <v>0</v>
      </c>
      <c r="AI68">
        <f>IF(doba!$N30&lt;=AI$56,IF(doba!$O30&gt;AI$56,AI$57,0),0)</f>
        <v>0</v>
      </c>
      <c r="AJ68">
        <f>IF(doba!$N30&lt;=AJ$56,IF(doba!$O30&gt;AJ$56,AJ$57,0),0)</f>
        <v>0</v>
      </c>
      <c r="AK68">
        <f>IF(doba!$N30&lt;=AK$56,IF(doba!$O30&gt;AK$56,AK$57,0),0)</f>
        <v>0</v>
      </c>
      <c r="AL68">
        <f>IF(doba!$N30&lt;=AL$56,IF(doba!$O30&gt;AL$56,AL$57,0),0)</f>
        <v>0</v>
      </c>
      <c r="AM68">
        <f>IF(doba!$N30&lt;=AM$56,IF(doba!$O30&gt;AM$56,AM$57,0),0)</f>
        <v>0</v>
      </c>
      <c r="AN68">
        <f>IF(doba!$N30&lt;=AN$56,IF(doba!$O30&gt;AN$56,AN$57,0),0)</f>
        <v>0</v>
      </c>
      <c r="AO68">
        <f>IF(doba!$N30&lt;=AO$56,IF(doba!$O30&gt;AO$56,AO$57,0),0)</f>
        <v>0</v>
      </c>
      <c r="AP68">
        <f>IF(doba!$N30&lt;=AP$56,IF(doba!$O30&gt;AP$56,AP$57,0),0)</f>
        <v>0</v>
      </c>
      <c r="AQ68">
        <f>IF(doba!$N30&lt;=AQ$56,IF(doba!$O30&gt;AQ$56,AQ$57,0),0)</f>
        <v>0</v>
      </c>
      <c r="AR68">
        <f>IF(doba!$N30&lt;=AR$56,IF(doba!$O30&gt;AR$56,AR$57,0),0)</f>
        <v>0</v>
      </c>
      <c r="AS68">
        <f>IF(doba!$N30&lt;=AS$56,IF(doba!$O30&gt;AS$56,AS$57,0),0)</f>
        <v>0</v>
      </c>
      <c r="AT68">
        <f>IF(doba!$N30&lt;=AT$56,IF(doba!$O30&gt;AT$56,AT$57,0),0)</f>
        <v>0</v>
      </c>
      <c r="AU68">
        <f>IF(doba!$N30&lt;=AU$56,IF(doba!$O30&gt;AU$56,AU$57,0),0)</f>
        <v>0</v>
      </c>
      <c r="AV68">
        <f>IF(doba!$N30&lt;=AV$56,IF(doba!$O30&gt;AV$56,AV$57,0),0)</f>
        <v>0</v>
      </c>
      <c r="AW68">
        <f>IF(doba!$N30&lt;=AW$56,IF(doba!$O30&gt;AW$56,AW$57,0),0)</f>
        <v>0</v>
      </c>
      <c r="AX68">
        <f>IF(doba!$N30&lt;=AX$56,IF(doba!$O30&gt;AX$56,AX$57,0),0)</f>
        <v>0</v>
      </c>
      <c r="AY68">
        <f>IF(doba!$N30&lt;=AY$56,IF(doba!$O30&gt;AY$56,AY$57,0),0)</f>
        <v>0</v>
      </c>
      <c r="AZ68">
        <f>IF(doba!$N30&lt;=AZ$56,IF(doba!$O30&gt;AZ$56,AZ$57,0),0)</f>
        <v>0</v>
      </c>
      <c r="BA68">
        <f>IF(doba!$N30&lt;=BA$56,IF(doba!$O30&gt;BA$56,BA$57,0),0)</f>
        <v>0</v>
      </c>
      <c r="BB68">
        <f>IF(doba!$N30&lt;=BB$56,IF(doba!$O30&gt;BB$56,BB$57,0),0)</f>
        <v>0</v>
      </c>
      <c r="BC68">
        <f>IF(doba!$N30&lt;=BC$56,IF(doba!$O30&gt;BC$56,BC$57,0),0)</f>
        <v>0</v>
      </c>
      <c r="BD68">
        <f>IF(doba!$N30&lt;=BD$56,IF(doba!$O30&gt;BD$56,BD$57,0),0)</f>
        <v>0</v>
      </c>
      <c r="BE68">
        <f>IF(doba!$N30&lt;=BE$56,IF(doba!$O30&gt;BE$56,BE$57,0),0)</f>
        <v>0</v>
      </c>
      <c r="BF68" s="1">
        <f t="shared" si="3"/>
        <v>0</v>
      </c>
    </row>
    <row r="69" spans="1:58" x14ac:dyDescent="0.2">
      <c r="A69">
        <v>12</v>
      </c>
      <c r="B69">
        <f>doba!$N31</f>
        <v>0</v>
      </c>
      <c r="C69">
        <f>doba!$O31</f>
        <v>0</v>
      </c>
      <c r="E69">
        <f>IF(doba!$N31&lt;=E$56,IF(doba!$O31&gt;E$56,E$57,0),0)</f>
        <v>0</v>
      </c>
      <c r="F69">
        <f>IF(doba!$N31&lt;=F$56,IF(doba!$O31&gt;F$56,F$57,0),0)</f>
        <v>0</v>
      </c>
      <c r="G69">
        <f>IF(doba!$N31&lt;=G$56,IF(doba!$O31&gt;G$56,G$57,0),0)</f>
        <v>0</v>
      </c>
      <c r="H69">
        <f>IF(doba!$N31&lt;=H$56,IF(doba!$O31&gt;H$56,H$57,0),0)</f>
        <v>0</v>
      </c>
      <c r="I69">
        <f>IF(doba!$N31&lt;=I$56,IF(doba!$O31&gt;I$56,I$57,0),0)</f>
        <v>0</v>
      </c>
      <c r="J69">
        <f>IF(doba!$N31&lt;=J$56,IF(doba!$O31&gt;J$56,J$57,0),0)</f>
        <v>0</v>
      </c>
      <c r="K69">
        <f>IF(doba!$N31&lt;=K$56,IF(doba!$O31&gt;K$56,K$57,0),0)</f>
        <v>0</v>
      </c>
      <c r="L69">
        <f>IF(doba!$N31&lt;=L$56,IF(doba!$O31&gt;L$56,L$57,0),0)</f>
        <v>0</v>
      </c>
      <c r="M69">
        <f>IF(doba!$N31&lt;=M$56,IF(doba!$O31&gt;M$56,M$57,0),0)</f>
        <v>0</v>
      </c>
      <c r="N69">
        <f>IF(doba!$N31&lt;=N$56,IF(doba!$O31&gt;N$56,N$57,0),0)</f>
        <v>0</v>
      </c>
      <c r="O69">
        <f>IF(doba!$N31&lt;=O$56,IF(doba!$O31&gt;O$56,O$57,0),0)</f>
        <v>0</v>
      </c>
      <c r="P69">
        <f>IF(doba!$N31&lt;=P$56,IF(doba!$O31&gt;P$56,P$57,0),0)</f>
        <v>0</v>
      </c>
      <c r="Q69">
        <f>IF(doba!$N31&lt;=Q$56,IF(doba!$O31&gt;Q$56,Q$57,0),0)</f>
        <v>0</v>
      </c>
      <c r="R69">
        <f>IF(doba!$N31&lt;=R$56,IF(doba!$O31&gt;R$56,R$57,0),0)</f>
        <v>0</v>
      </c>
      <c r="S69">
        <f>IF(doba!$N31&lt;=S$56,IF(doba!$O31&gt;S$56,S$57,0),0)</f>
        <v>0</v>
      </c>
      <c r="T69">
        <f>IF(doba!$N31&lt;=T$56,IF(doba!$O31&gt;T$56,T$57,0),0)</f>
        <v>0</v>
      </c>
      <c r="U69">
        <f>IF(doba!$N31&lt;=U$56,IF(doba!$O31&gt;U$56,U$57,0),0)</f>
        <v>0</v>
      </c>
      <c r="V69">
        <f>IF(doba!$N31&lt;=V$56,IF(doba!$O31&gt;V$56,V$57,0),0)</f>
        <v>0</v>
      </c>
      <c r="W69">
        <f>IF(doba!$N31&lt;=W$56,IF(doba!$O31&gt;W$56,W$57,0),0)</f>
        <v>0</v>
      </c>
      <c r="X69">
        <f>IF(doba!$N31&lt;=X$56,IF(doba!$O31&gt;X$56,X$57,0),0)</f>
        <v>0</v>
      </c>
      <c r="Y69">
        <f>IF(doba!$N31&lt;=Y$56,IF(doba!$O31&gt;Y$56,Y$57,0),0)</f>
        <v>0</v>
      </c>
      <c r="Z69">
        <f>IF(doba!$N31&lt;=Z$56,IF(doba!$O31&gt;Z$56,Z$57,0),0)</f>
        <v>0</v>
      </c>
      <c r="AA69">
        <f>IF(doba!$N31&lt;=AA$56,IF(doba!$O31&gt;AA$56,AA$57,0),0)</f>
        <v>0</v>
      </c>
      <c r="AB69">
        <f>IF(doba!$N31&lt;=AB$56,IF(doba!$O31&gt;AB$56,AB$57,0),0)</f>
        <v>0</v>
      </c>
      <c r="AC69" s="1">
        <f t="shared" si="2"/>
        <v>0</v>
      </c>
      <c r="AH69">
        <f>IF(doba!$N31&lt;=AH$56,IF(doba!$O31&gt;AH$56,AH$57,0),0)</f>
        <v>0</v>
      </c>
      <c r="AI69">
        <f>IF(doba!$N31&lt;=AI$56,IF(doba!$O31&gt;AI$56,AI$57,0),0)</f>
        <v>0</v>
      </c>
      <c r="AJ69">
        <f>IF(doba!$N31&lt;=AJ$56,IF(doba!$O31&gt;AJ$56,AJ$57,0),0)</f>
        <v>0</v>
      </c>
      <c r="AK69">
        <f>IF(doba!$N31&lt;=AK$56,IF(doba!$O31&gt;AK$56,AK$57,0),0)</f>
        <v>0</v>
      </c>
      <c r="AL69">
        <f>IF(doba!$N31&lt;=AL$56,IF(doba!$O31&gt;AL$56,AL$57,0),0)</f>
        <v>0</v>
      </c>
      <c r="AM69">
        <f>IF(doba!$N31&lt;=AM$56,IF(doba!$O31&gt;AM$56,AM$57,0),0)</f>
        <v>0</v>
      </c>
      <c r="AN69">
        <f>IF(doba!$N31&lt;=AN$56,IF(doba!$O31&gt;AN$56,AN$57,0),0)</f>
        <v>0</v>
      </c>
      <c r="AO69">
        <f>IF(doba!$N31&lt;=AO$56,IF(doba!$O31&gt;AO$56,AO$57,0),0)</f>
        <v>0</v>
      </c>
      <c r="AP69">
        <f>IF(doba!$N31&lt;=AP$56,IF(doba!$O31&gt;AP$56,AP$57,0),0)</f>
        <v>0</v>
      </c>
      <c r="AQ69">
        <f>IF(doba!$N31&lt;=AQ$56,IF(doba!$O31&gt;AQ$56,AQ$57,0),0)</f>
        <v>0</v>
      </c>
      <c r="AR69">
        <f>IF(doba!$N31&lt;=AR$56,IF(doba!$O31&gt;AR$56,AR$57,0),0)</f>
        <v>0</v>
      </c>
      <c r="AS69">
        <f>IF(doba!$N31&lt;=AS$56,IF(doba!$O31&gt;AS$56,AS$57,0),0)</f>
        <v>0</v>
      </c>
      <c r="AT69">
        <f>IF(doba!$N31&lt;=AT$56,IF(doba!$O31&gt;AT$56,AT$57,0),0)</f>
        <v>0</v>
      </c>
      <c r="AU69">
        <f>IF(doba!$N31&lt;=AU$56,IF(doba!$O31&gt;AU$56,AU$57,0),0)</f>
        <v>0</v>
      </c>
      <c r="AV69">
        <f>IF(doba!$N31&lt;=AV$56,IF(doba!$O31&gt;AV$56,AV$57,0),0)</f>
        <v>0</v>
      </c>
      <c r="AW69">
        <f>IF(doba!$N31&lt;=AW$56,IF(doba!$O31&gt;AW$56,AW$57,0),0)</f>
        <v>0</v>
      </c>
      <c r="AX69">
        <f>IF(doba!$N31&lt;=AX$56,IF(doba!$O31&gt;AX$56,AX$57,0),0)</f>
        <v>0</v>
      </c>
      <c r="AY69">
        <f>IF(doba!$N31&lt;=AY$56,IF(doba!$O31&gt;AY$56,AY$57,0),0)</f>
        <v>0</v>
      </c>
      <c r="AZ69">
        <f>IF(doba!$N31&lt;=AZ$56,IF(doba!$O31&gt;AZ$56,AZ$57,0),0)</f>
        <v>0</v>
      </c>
      <c r="BA69">
        <f>IF(doba!$N31&lt;=BA$56,IF(doba!$O31&gt;BA$56,BA$57,0),0)</f>
        <v>0</v>
      </c>
      <c r="BB69">
        <f>IF(doba!$N31&lt;=BB$56,IF(doba!$O31&gt;BB$56,BB$57,0),0)</f>
        <v>0</v>
      </c>
      <c r="BC69">
        <f>IF(doba!$N31&lt;=BC$56,IF(doba!$O31&gt;BC$56,BC$57,0),0)</f>
        <v>0</v>
      </c>
      <c r="BD69">
        <f>IF(doba!$N31&lt;=BD$56,IF(doba!$O31&gt;BD$56,BD$57,0),0)</f>
        <v>0</v>
      </c>
      <c r="BE69">
        <f>IF(doba!$N31&lt;=BE$56,IF(doba!$O31&gt;BE$56,BE$57,0),0)</f>
        <v>0</v>
      </c>
      <c r="BF69" s="1">
        <f t="shared" si="3"/>
        <v>0</v>
      </c>
    </row>
    <row r="70" spans="1:58" x14ac:dyDescent="0.2">
      <c r="A70">
        <v>13</v>
      </c>
      <c r="B70">
        <f>doba!$N32</f>
        <v>0</v>
      </c>
      <c r="C70">
        <f>doba!$O32</f>
        <v>0</v>
      </c>
      <c r="E70">
        <f>IF(doba!$N32&lt;=E$56,IF(doba!$O32&gt;E$56,E$57,0),0)</f>
        <v>0</v>
      </c>
      <c r="F70">
        <f>IF(doba!$N32&lt;=F$56,IF(doba!$O32&gt;F$56,F$57,0),0)</f>
        <v>0</v>
      </c>
      <c r="G70">
        <f>IF(doba!$N32&lt;=G$56,IF(doba!$O32&gt;G$56,G$57,0),0)</f>
        <v>0</v>
      </c>
      <c r="H70">
        <f>IF(doba!$N32&lt;=H$56,IF(doba!$O32&gt;H$56,H$57,0),0)</f>
        <v>0</v>
      </c>
      <c r="I70">
        <f>IF(doba!$N32&lt;=I$56,IF(doba!$O32&gt;I$56,I$57,0),0)</f>
        <v>0</v>
      </c>
      <c r="J70">
        <f>IF(doba!$N32&lt;=J$56,IF(doba!$O32&gt;J$56,J$57,0),0)</f>
        <v>0</v>
      </c>
      <c r="K70">
        <f>IF(doba!$N32&lt;=K$56,IF(doba!$O32&gt;K$56,K$57,0),0)</f>
        <v>0</v>
      </c>
      <c r="L70">
        <f>IF(doba!$N32&lt;=L$56,IF(doba!$O32&gt;L$56,L$57,0),0)</f>
        <v>0</v>
      </c>
      <c r="M70">
        <f>IF(doba!$N32&lt;=M$56,IF(doba!$O32&gt;M$56,M$57,0),0)</f>
        <v>0</v>
      </c>
      <c r="N70">
        <f>IF(doba!$N32&lt;=N$56,IF(doba!$O32&gt;N$56,N$57,0),0)</f>
        <v>0</v>
      </c>
      <c r="O70">
        <f>IF(doba!$N32&lt;=O$56,IF(doba!$O32&gt;O$56,O$57,0),0)</f>
        <v>0</v>
      </c>
      <c r="P70">
        <f>IF(doba!$N32&lt;=P$56,IF(doba!$O32&gt;P$56,P$57,0),0)</f>
        <v>0</v>
      </c>
      <c r="Q70">
        <f>IF(doba!$N32&lt;=Q$56,IF(doba!$O32&gt;Q$56,Q$57,0),0)</f>
        <v>0</v>
      </c>
      <c r="R70">
        <f>IF(doba!$N32&lt;=R$56,IF(doba!$O32&gt;R$56,R$57,0),0)</f>
        <v>0</v>
      </c>
      <c r="S70">
        <f>IF(doba!$N32&lt;=S$56,IF(doba!$O32&gt;S$56,S$57,0),0)</f>
        <v>0</v>
      </c>
      <c r="T70">
        <f>IF(doba!$N32&lt;=T$56,IF(doba!$O32&gt;T$56,T$57,0),0)</f>
        <v>0</v>
      </c>
      <c r="U70">
        <f>IF(doba!$N32&lt;=U$56,IF(doba!$O32&gt;U$56,U$57,0),0)</f>
        <v>0</v>
      </c>
      <c r="V70">
        <f>IF(doba!$N32&lt;=V$56,IF(doba!$O32&gt;V$56,V$57,0),0)</f>
        <v>0</v>
      </c>
      <c r="W70">
        <f>IF(doba!$N32&lt;=W$56,IF(doba!$O32&gt;W$56,W$57,0),0)</f>
        <v>0</v>
      </c>
      <c r="X70">
        <f>IF(doba!$N32&lt;=X$56,IF(doba!$O32&gt;X$56,X$57,0),0)</f>
        <v>0</v>
      </c>
      <c r="Y70">
        <f>IF(doba!$N32&lt;=Y$56,IF(doba!$O32&gt;Y$56,Y$57,0),0)</f>
        <v>0</v>
      </c>
      <c r="Z70">
        <f>IF(doba!$N32&lt;=Z$56,IF(doba!$O32&gt;Z$56,Z$57,0),0)</f>
        <v>0</v>
      </c>
      <c r="AA70">
        <f>IF(doba!$N32&lt;=AA$56,IF(doba!$O32&gt;AA$56,AA$57,0),0)</f>
        <v>0</v>
      </c>
      <c r="AB70">
        <f>IF(doba!$N32&lt;=AB$56,IF(doba!$O32&gt;AB$56,AB$57,0),0)</f>
        <v>0</v>
      </c>
      <c r="AC70" s="1">
        <f t="shared" si="2"/>
        <v>0</v>
      </c>
      <c r="AH70">
        <f>IF(doba!$N32&lt;=AH$56,IF(doba!$O32&gt;AH$56,AH$57,0),0)</f>
        <v>0</v>
      </c>
      <c r="AI70">
        <f>IF(doba!$N32&lt;=AI$56,IF(doba!$O32&gt;AI$56,AI$57,0),0)</f>
        <v>0</v>
      </c>
      <c r="AJ70">
        <f>IF(doba!$N32&lt;=AJ$56,IF(doba!$O32&gt;AJ$56,AJ$57,0),0)</f>
        <v>0</v>
      </c>
      <c r="AK70">
        <f>IF(doba!$N32&lt;=AK$56,IF(doba!$O32&gt;AK$56,AK$57,0),0)</f>
        <v>0</v>
      </c>
      <c r="AL70">
        <f>IF(doba!$N32&lt;=AL$56,IF(doba!$O32&gt;AL$56,AL$57,0),0)</f>
        <v>0</v>
      </c>
      <c r="AM70">
        <f>IF(doba!$N32&lt;=AM$56,IF(doba!$O32&gt;AM$56,AM$57,0),0)</f>
        <v>0</v>
      </c>
      <c r="AN70">
        <f>IF(doba!$N32&lt;=AN$56,IF(doba!$O32&gt;AN$56,AN$57,0),0)</f>
        <v>0</v>
      </c>
      <c r="AO70">
        <f>IF(doba!$N32&lt;=AO$56,IF(doba!$O32&gt;AO$56,AO$57,0),0)</f>
        <v>0</v>
      </c>
      <c r="AP70">
        <f>IF(doba!$N32&lt;=AP$56,IF(doba!$O32&gt;AP$56,AP$57,0),0)</f>
        <v>0</v>
      </c>
      <c r="AQ70">
        <f>IF(doba!$N32&lt;=AQ$56,IF(doba!$O32&gt;AQ$56,AQ$57,0),0)</f>
        <v>0</v>
      </c>
      <c r="AR70">
        <f>IF(doba!$N32&lt;=AR$56,IF(doba!$O32&gt;AR$56,AR$57,0),0)</f>
        <v>0</v>
      </c>
      <c r="AS70">
        <f>IF(doba!$N32&lt;=AS$56,IF(doba!$O32&gt;AS$56,AS$57,0),0)</f>
        <v>0</v>
      </c>
      <c r="AT70">
        <f>IF(doba!$N32&lt;=AT$56,IF(doba!$O32&gt;AT$56,AT$57,0),0)</f>
        <v>0</v>
      </c>
      <c r="AU70">
        <f>IF(doba!$N32&lt;=AU$56,IF(doba!$O32&gt;AU$56,AU$57,0),0)</f>
        <v>0</v>
      </c>
      <c r="AV70">
        <f>IF(doba!$N32&lt;=AV$56,IF(doba!$O32&gt;AV$56,AV$57,0),0)</f>
        <v>0</v>
      </c>
      <c r="AW70">
        <f>IF(doba!$N32&lt;=AW$56,IF(doba!$O32&gt;AW$56,AW$57,0),0)</f>
        <v>0</v>
      </c>
      <c r="AX70">
        <f>IF(doba!$N32&lt;=AX$56,IF(doba!$O32&gt;AX$56,AX$57,0),0)</f>
        <v>0</v>
      </c>
      <c r="AY70">
        <f>IF(doba!$N32&lt;=AY$56,IF(doba!$O32&gt;AY$56,AY$57,0),0)</f>
        <v>0</v>
      </c>
      <c r="AZ70">
        <f>IF(doba!$N32&lt;=AZ$56,IF(doba!$O32&gt;AZ$56,AZ$57,0),0)</f>
        <v>0</v>
      </c>
      <c r="BA70">
        <f>IF(doba!$N32&lt;=BA$56,IF(doba!$O32&gt;BA$56,BA$57,0),0)</f>
        <v>0</v>
      </c>
      <c r="BB70">
        <f>IF(doba!$N32&lt;=BB$56,IF(doba!$O32&gt;BB$56,BB$57,0),0)</f>
        <v>0</v>
      </c>
      <c r="BC70">
        <f>IF(doba!$N32&lt;=BC$56,IF(doba!$O32&gt;BC$56,BC$57,0),0)</f>
        <v>0</v>
      </c>
      <c r="BD70">
        <f>IF(doba!$N32&lt;=BD$56,IF(doba!$O32&gt;BD$56,BD$57,0),0)</f>
        <v>0</v>
      </c>
      <c r="BE70">
        <f>IF(doba!$N32&lt;=BE$56,IF(doba!$O32&gt;BE$56,BE$57,0),0)</f>
        <v>0</v>
      </c>
      <c r="BF70" s="1">
        <f t="shared" si="3"/>
        <v>0</v>
      </c>
    </row>
    <row r="71" spans="1:58" x14ac:dyDescent="0.2">
      <c r="A71">
        <v>14</v>
      </c>
      <c r="B71">
        <f>doba!$N33</f>
        <v>0</v>
      </c>
      <c r="C71">
        <f>doba!$O33</f>
        <v>0</v>
      </c>
      <c r="E71">
        <f>IF(doba!$N33&lt;=E$56,IF(doba!$O33&gt;E$56,E$57,0),0)</f>
        <v>0</v>
      </c>
      <c r="F71">
        <f>IF(doba!$N33&lt;=F$56,IF(doba!$O33&gt;F$56,F$57,0),0)</f>
        <v>0</v>
      </c>
      <c r="G71">
        <f>IF(doba!$N33&lt;=G$56,IF(doba!$O33&gt;G$56,G$57,0),0)</f>
        <v>0</v>
      </c>
      <c r="H71">
        <f>IF(doba!$N33&lt;=H$56,IF(doba!$O33&gt;H$56,H$57,0),0)</f>
        <v>0</v>
      </c>
      <c r="I71">
        <f>IF(doba!$N33&lt;=I$56,IF(doba!$O33&gt;I$56,I$57,0),0)</f>
        <v>0</v>
      </c>
      <c r="J71">
        <f>IF(doba!$N33&lt;=J$56,IF(doba!$O33&gt;J$56,J$57,0),0)</f>
        <v>0</v>
      </c>
      <c r="K71">
        <f>IF(doba!$N33&lt;=K$56,IF(doba!$O33&gt;K$56,K$57,0),0)</f>
        <v>0</v>
      </c>
      <c r="L71">
        <f>IF(doba!$N33&lt;=L$56,IF(doba!$O33&gt;L$56,L$57,0),0)</f>
        <v>0</v>
      </c>
      <c r="M71">
        <f>IF(doba!$N33&lt;=M$56,IF(doba!$O33&gt;M$56,M$57,0),0)</f>
        <v>0</v>
      </c>
      <c r="N71">
        <f>IF(doba!$N33&lt;=N$56,IF(doba!$O33&gt;N$56,N$57,0),0)</f>
        <v>0</v>
      </c>
      <c r="O71">
        <f>IF(doba!$N33&lt;=O$56,IF(doba!$O33&gt;O$56,O$57,0),0)</f>
        <v>0</v>
      </c>
      <c r="P71">
        <f>IF(doba!$N33&lt;=P$56,IF(doba!$O33&gt;P$56,P$57,0),0)</f>
        <v>0</v>
      </c>
      <c r="Q71">
        <f>IF(doba!$N33&lt;=Q$56,IF(doba!$O33&gt;Q$56,Q$57,0),0)</f>
        <v>0</v>
      </c>
      <c r="R71">
        <f>IF(doba!$N33&lt;=R$56,IF(doba!$O33&gt;R$56,R$57,0),0)</f>
        <v>0</v>
      </c>
      <c r="S71">
        <f>IF(doba!$N33&lt;=S$56,IF(doba!$O33&gt;S$56,S$57,0),0)</f>
        <v>0</v>
      </c>
      <c r="T71">
        <f>IF(doba!$N33&lt;=T$56,IF(doba!$O33&gt;T$56,T$57,0),0)</f>
        <v>0</v>
      </c>
      <c r="U71">
        <f>IF(doba!$N33&lt;=U$56,IF(doba!$O33&gt;U$56,U$57,0),0)</f>
        <v>0</v>
      </c>
      <c r="V71">
        <f>IF(doba!$N33&lt;=V$56,IF(doba!$O33&gt;V$56,V$57,0),0)</f>
        <v>0</v>
      </c>
      <c r="W71">
        <f>IF(doba!$N33&lt;=W$56,IF(doba!$O33&gt;W$56,W$57,0),0)</f>
        <v>0</v>
      </c>
      <c r="X71">
        <f>IF(doba!$N33&lt;=X$56,IF(doba!$O33&gt;X$56,X$57,0),0)</f>
        <v>0</v>
      </c>
      <c r="Y71">
        <f>IF(doba!$N33&lt;=Y$56,IF(doba!$O33&gt;Y$56,Y$57,0),0)</f>
        <v>0</v>
      </c>
      <c r="Z71">
        <f>IF(doba!$N33&lt;=Z$56,IF(doba!$O33&gt;Z$56,Z$57,0),0)</f>
        <v>0</v>
      </c>
      <c r="AA71">
        <f>IF(doba!$N33&lt;=AA$56,IF(doba!$O33&gt;AA$56,AA$57,0),0)</f>
        <v>0</v>
      </c>
      <c r="AB71">
        <f>IF(doba!$N33&lt;=AB$56,IF(doba!$O33&gt;AB$56,AB$57,0),0)</f>
        <v>0</v>
      </c>
      <c r="AC71" s="1">
        <f t="shared" si="2"/>
        <v>0</v>
      </c>
      <c r="AH71">
        <f>IF(doba!$N33&lt;=AH$56,IF(doba!$O33&gt;AH$56,AH$57,0),0)</f>
        <v>0</v>
      </c>
      <c r="AI71">
        <f>IF(doba!$N33&lt;=AI$56,IF(doba!$O33&gt;AI$56,AI$57,0),0)</f>
        <v>0</v>
      </c>
      <c r="AJ71">
        <f>IF(doba!$N33&lt;=AJ$56,IF(doba!$O33&gt;AJ$56,AJ$57,0),0)</f>
        <v>0</v>
      </c>
      <c r="AK71">
        <f>IF(doba!$N33&lt;=AK$56,IF(doba!$O33&gt;AK$56,AK$57,0),0)</f>
        <v>0</v>
      </c>
      <c r="AL71">
        <f>IF(doba!$N33&lt;=AL$56,IF(doba!$O33&gt;AL$56,AL$57,0),0)</f>
        <v>0</v>
      </c>
      <c r="AM71">
        <f>IF(doba!$N33&lt;=AM$56,IF(doba!$O33&gt;AM$56,AM$57,0),0)</f>
        <v>0</v>
      </c>
      <c r="AN71">
        <f>IF(doba!$N33&lt;=AN$56,IF(doba!$O33&gt;AN$56,AN$57,0),0)</f>
        <v>0</v>
      </c>
      <c r="AO71">
        <f>IF(doba!$N33&lt;=AO$56,IF(doba!$O33&gt;AO$56,AO$57,0),0)</f>
        <v>0</v>
      </c>
      <c r="AP71">
        <f>IF(doba!$N33&lt;=AP$56,IF(doba!$O33&gt;AP$56,AP$57,0),0)</f>
        <v>0</v>
      </c>
      <c r="AQ71">
        <f>IF(doba!$N33&lt;=AQ$56,IF(doba!$O33&gt;AQ$56,AQ$57,0),0)</f>
        <v>0</v>
      </c>
      <c r="AR71">
        <f>IF(doba!$N33&lt;=AR$56,IF(doba!$O33&gt;AR$56,AR$57,0),0)</f>
        <v>0</v>
      </c>
      <c r="AS71">
        <f>IF(doba!$N33&lt;=AS$56,IF(doba!$O33&gt;AS$56,AS$57,0),0)</f>
        <v>0</v>
      </c>
      <c r="AT71">
        <f>IF(doba!$N33&lt;=AT$56,IF(doba!$O33&gt;AT$56,AT$57,0),0)</f>
        <v>0</v>
      </c>
      <c r="AU71">
        <f>IF(doba!$N33&lt;=AU$56,IF(doba!$O33&gt;AU$56,AU$57,0),0)</f>
        <v>0</v>
      </c>
      <c r="AV71">
        <f>IF(doba!$N33&lt;=AV$56,IF(doba!$O33&gt;AV$56,AV$57,0),0)</f>
        <v>0</v>
      </c>
      <c r="AW71">
        <f>IF(doba!$N33&lt;=AW$56,IF(doba!$O33&gt;AW$56,AW$57,0),0)</f>
        <v>0</v>
      </c>
      <c r="AX71">
        <f>IF(doba!$N33&lt;=AX$56,IF(doba!$O33&gt;AX$56,AX$57,0),0)</f>
        <v>0</v>
      </c>
      <c r="AY71">
        <f>IF(doba!$N33&lt;=AY$56,IF(doba!$O33&gt;AY$56,AY$57,0),0)</f>
        <v>0</v>
      </c>
      <c r="AZ71">
        <f>IF(doba!$N33&lt;=AZ$56,IF(doba!$O33&gt;AZ$56,AZ$57,0),0)</f>
        <v>0</v>
      </c>
      <c r="BA71">
        <f>IF(doba!$N33&lt;=BA$56,IF(doba!$O33&gt;BA$56,BA$57,0),0)</f>
        <v>0</v>
      </c>
      <c r="BB71">
        <f>IF(doba!$N33&lt;=BB$56,IF(doba!$O33&gt;BB$56,BB$57,0),0)</f>
        <v>0</v>
      </c>
      <c r="BC71">
        <f>IF(doba!$N33&lt;=BC$56,IF(doba!$O33&gt;BC$56,BC$57,0),0)</f>
        <v>0</v>
      </c>
      <c r="BD71">
        <f>IF(doba!$N33&lt;=BD$56,IF(doba!$O33&gt;BD$56,BD$57,0),0)</f>
        <v>0</v>
      </c>
      <c r="BE71">
        <f>IF(doba!$N33&lt;=BE$56,IF(doba!$O33&gt;BE$56,BE$57,0),0)</f>
        <v>0</v>
      </c>
      <c r="BF71" s="1">
        <f t="shared" si="3"/>
        <v>0</v>
      </c>
    </row>
    <row r="72" spans="1:58" x14ac:dyDescent="0.2">
      <c r="A72">
        <v>15</v>
      </c>
      <c r="B72">
        <f>doba!$N34</f>
        <v>0</v>
      </c>
      <c r="C72">
        <f>doba!$O34</f>
        <v>0</v>
      </c>
      <c r="E72">
        <f>IF(doba!$N34&lt;=E$56,IF(doba!$O34&gt;E$56,E$57,0),0)</f>
        <v>0</v>
      </c>
      <c r="F72">
        <f>IF(doba!$N34&lt;=F$56,IF(doba!$O34&gt;F$56,F$57,0),0)</f>
        <v>0</v>
      </c>
      <c r="G72">
        <f>IF(doba!$N34&lt;=G$56,IF(doba!$O34&gt;G$56,G$57,0),0)</f>
        <v>0</v>
      </c>
      <c r="H72">
        <f>IF(doba!$N34&lt;=H$56,IF(doba!$O34&gt;H$56,H$57,0),0)</f>
        <v>0</v>
      </c>
      <c r="I72">
        <f>IF(doba!$N34&lt;=I$56,IF(doba!$O34&gt;I$56,I$57,0),0)</f>
        <v>0</v>
      </c>
      <c r="J72">
        <f>IF(doba!$N34&lt;=J$56,IF(doba!$O34&gt;J$56,J$57,0),0)</f>
        <v>0</v>
      </c>
      <c r="K72">
        <f>IF(doba!$N34&lt;=K$56,IF(doba!$O34&gt;K$56,K$57,0),0)</f>
        <v>0</v>
      </c>
      <c r="L72">
        <f>IF(doba!$N34&lt;=L$56,IF(doba!$O34&gt;L$56,L$57,0),0)</f>
        <v>0</v>
      </c>
      <c r="M72">
        <f>IF(doba!$N34&lt;=M$56,IF(doba!$O34&gt;M$56,M$57,0),0)</f>
        <v>0</v>
      </c>
      <c r="N72">
        <f>IF(doba!$N34&lt;=N$56,IF(doba!$O34&gt;N$56,N$57,0),0)</f>
        <v>0</v>
      </c>
      <c r="O72">
        <f>IF(doba!$N34&lt;=O$56,IF(doba!$O34&gt;O$56,O$57,0),0)</f>
        <v>0</v>
      </c>
      <c r="P72">
        <f>IF(doba!$N34&lt;=P$56,IF(doba!$O34&gt;P$56,P$57,0),0)</f>
        <v>0</v>
      </c>
      <c r="Q72">
        <f>IF(doba!$N34&lt;=Q$56,IF(doba!$O34&gt;Q$56,Q$57,0),0)</f>
        <v>0</v>
      </c>
      <c r="R72">
        <f>IF(doba!$N34&lt;=R$56,IF(doba!$O34&gt;R$56,R$57,0),0)</f>
        <v>0</v>
      </c>
      <c r="S72">
        <f>IF(doba!$N34&lt;=S$56,IF(doba!$O34&gt;S$56,S$57,0),0)</f>
        <v>0</v>
      </c>
      <c r="T72">
        <f>IF(doba!$N34&lt;=T$56,IF(doba!$O34&gt;T$56,T$57,0),0)</f>
        <v>0</v>
      </c>
      <c r="U72">
        <f>IF(doba!$N34&lt;=U$56,IF(doba!$O34&gt;U$56,U$57,0),0)</f>
        <v>0</v>
      </c>
      <c r="V72">
        <f>IF(doba!$N34&lt;=V$56,IF(doba!$O34&gt;V$56,V$57,0),0)</f>
        <v>0</v>
      </c>
      <c r="W72">
        <f>IF(doba!$N34&lt;=W$56,IF(doba!$O34&gt;W$56,W$57,0),0)</f>
        <v>0</v>
      </c>
      <c r="X72">
        <f>IF(doba!$N34&lt;=X$56,IF(doba!$O34&gt;X$56,X$57,0),0)</f>
        <v>0</v>
      </c>
      <c r="Y72">
        <f>IF(doba!$N34&lt;=Y$56,IF(doba!$O34&gt;Y$56,Y$57,0),0)</f>
        <v>0</v>
      </c>
      <c r="Z72">
        <f>IF(doba!$N34&lt;=Z$56,IF(doba!$O34&gt;Z$56,Z$57,0),0)</f>
        <v>0</v>
      </c>
      <c r="AA72">
        <f>IF(doba!$N34&lt;=AA$56,IF(doba!$O34&gt;AA$56,AA$57,0),0)</f>
        <v>0</v>
      </c>
      <c r="AB72">
        <f>IF(doba!$N34&lt;=AB$56,IF(doba!$O34&gt;AB$56,AB$57,0),0)</f>
        <v>0</v>
      </c>
      <c r="AC72" s="1">
        <f t="shared" si="2"/>
        <v>0</v>
      </c>
      <c r="AH72">
        <f>IF(doba!$N34&lt;=AH$56,IF(doba!$O34&gt;AH$56,AH$57,0),0)</f>
        <v>0</v>
      </c>
      <c r="AI72">
        <f>IF(doba!$N34&lt;=AI$56,IF(doba!$O34&gt;AI$56,AI$57,0),0)</f>
        <v>0</v>
      </c>
      <c r="AJ72">
        <f>IF(doba!$N34&lt;=AJ$56,IF(doba!$O34&gt;AJ$56,AJ$57,0),0)</f>
        <v>0</v>
      </c>
      <c r="AK72">
        <f>IF(doba!$N34&lt;=AK$56,IF(doba!$O34&gt;AK$56,AK$57,0),0)</f>
        <v>0</v>
      </c>
      <c r="AL72">
        <f>IF(doba!$N34&lt;=AL$56,IF(doba!$O34&gt;AL$56,AL$57,0),0)</f>
        <v>0</v>
      </c>
      <c r="AM72">
        <f>IF(doba!$N34&lt;=AM$56,IF(doba!$O34&gt;AM$56,AM$57,0),0)</f>
        <v>0</v>
      </c>
      <c r="AN72">
        <f>IF(doba!$N34&lt;=AN$56,IF(doba!$O34&gt;AN$56,AN$57,0),0)</f>
        <v>0</v>
      </c>
      <c r="AO72">
        <f>IF(doba!$N34&lt;=AO$56,IF(doba!$O34&gt;AO$56,AO$57,0),0)</f>
        <v>0</v>
      </c>
      <c r="AP72">
        <f>IF(doba!$N34&lt;=AP$56,IF(doba!$O34&gt;AP$56,AP$57,0),0)</f>
        <v>0</v>
      </c>
      <c r="AQ72">
        <f>IF(doba!$N34&lt;=AQ$56,IF(doba!$O34&gt;AQ$56,AQ$57,0),0)</f>
        <v>0</v>
      </c>
      <c r="AR72">
        <f>IF(doba!$N34&lt;=AR$56,IF(doba!$O34&gt;AR$56,AR$57,0),0)</f>
        <v>0</v>
      </c>
      <c r="AS72">
        <f>IF(doba!$N34&lt;=AS$56,IF(doba!$O34&gt;AS$56,AS$57,0),0)</f>
        <v>0</v>
      </c>
      <c r="AT72">
        <f>IF(doba!$N34&lt;=AT$56,IF(doba!$O34&gt;AT$56,AT$57,0),0)</f>
        <v>0</v>
      </c>
      <c r="AU72">
        <f>IF(doba!$N34&lt;=AU$56,IF(doba!$O34&gt;AU$56,AU$57,0),0)</f>
        <v>0</v>
      </c>
      <c r="AV72">
        <f>IF(doba!$N34&lt;=AV$56,IF(doba!$O34&gt;AV$56,AV$57,0),0)</f>
        <v>0</v>
      </c>
      <c r="AW72">
        <f>IF(doba!$N34&lt;=AW$56,IF(doba!$O34&gt;AW$56,AW$57,0),0)</f>
        <v>0</v>
      </c>
      <c r="AX72">
        <f>IF(doba!$N34&lt;=AX$56,IF(doba!$O34&gt;AX$56,AX$57,0),0)</f>
        <v>0</v>
      </c>
      <c r="AY72">
        <f>IF(doba!$N34&lt;=AY$56,IF(doba!$O34&gt;AY$56,AY$57,0),0)</f>
        <v>0</v>
      </c>
      <c r="AZ72">
        <f>IF(doba!$N34&lt;=AZ$56,IF(doba!$O34&gt;AZ$56,AZ$57,0),0)</f>
        <v>0</v>
      </c>
      <c r="BA72">
        <f>IF(doba!$N34&lt;=BA$56,IF(doba!$O34&gt;BA$56,BA$57,0),0)</f>
        <v>0</v>
      </c>
      <c r="BB72">
        <f>IF(doba!$N34&lt;=BB$56,IF(doba!$O34&gt;BB$56,BB$57,0),0)</f>
        <v>0</v>
      </c>
      <c r="BC72">
        <f>IF(doba!$N34&lt;=BC$56,IF(doba!$O34&gt;BC$56,BC$57,0),0)</f>
        <v>0</v>
      </c>
      <c r="BD72">
        <f>IF(doba!$N34&lt;=BD$56,IF(doba!$O34&gt;BD$56,BD$57,0),0)</f>
        <v>0</v>
      </c>
      <c r="BE72">
        <f>IF(doba!$N34&lt;=BE$56,IF(doba!$O34&gt;BE$56,BE$57,0),0)</f>
        <v>0</v>
      </c>
      <c r="BF72" s="1">
        <f t="shared" si="3"/>
        <v>0</v>
      </c>
    </row>
    <row r="73" spans="1:58" x14ac:dyDescent="0.2">
      <c r="A73">
        <v>16</v>
      </c>
      <c r="B73">
        <f>doba!$N35</f>
        <v>0</v>
      </c>
      <c r="C73">
        <f>doba!$O35</f>
        <v>0</v>
      </c>
      <c r="E73">
        <f>IF(doba!$N35&lt;=E$56,IF(doba!$O35&gt;E$56,E$57,0),0)</f>
        <v>0</v>
      </c>
      <c r="F73">
        <f>IF(doba!$N35&lt;=F$56,IF(doba!$O35&gt;F$56,F$57,0),0)</f>
        <v>0</v>
      </c>
      <c r="G73">
        <f>IF(doba!$N35&lt;=G$56,IF(doba!$O35&gt;G$56,G$57,0),0)</f>
        <v>0</v>
      </c>
      <c r="H73">
        <f>IF(doba!$N35&lt;=H$56,IF(doba!$O35&gt;H$56,H$57,0),0)</f>
        <v>0</v>
      </c>
      <c r="I73">
        <f>IF(doba!$N35&lt;=I$56,IF(doba!$O35&gt;I$56,I$57,0),0)</f>
        <v>0</v>
      </c>
      <c r="J73">
        <f>IF(doba!$N35&lt;=J$56,IF(doba!$O35&gt;J$56,J$57,0),0)</f>
        <v>0</v>
      </c>
      <c r="K73">
        <f>IF(doba!$N35&lt;=K$56,IF(doba!$O35&gt;K$56,K$57,0),0)</f>
        <v>0</v>
      </c>
      <c r="L73">
        <f>IF(doba!$N35&lt;=L$56,IF(doba!$O35&gt;L$56,L$57,0),0)</f>
        <v>0</v>
      </c>
      <c r="M73">
        <f>IF(doba!$N35&lt;=M$56,IF(doba!$O35&gt;M$56,M$57,0),0)</f>
        <v>0</v>
      </c>
      <c r="N73">
        <f>IF(doba!$N35&lt;=N$56,IF(doba!$O35&gt;N$56,N$57,0),0)</f>
        <v>0</v>
      </c>
      <c r="O73">
        <f>IF(doba!$N35&lt;=O$56,IF(doba!$O35&gt;O$56,O$57,0),0)</f>
        <v>0</v>
      </c>
      <c r="P73">
        <f>IF(doba!$N35&lt;=P$56,IF(doba!$O35&gt;P$56,P$57,0),0)</f>
        <v>0</v>
      </c>
      <c r="Q73">
        <f>IF(doba!$N35&lt;=Q$56,IF(doba!$O35&gt;Q$56,Q$57,0),0)</f>
        <v>0</v>
      </c>
      <c r="R73">
        <f>IF(doba!$N35&lt;=R$56,IF(doba!$O35&gt;R$56,R$57,0),0)</f>
        <v>0</v>
      </c>
      <c r="S73">
        <f>IF(doba!$N35&lt;=S$56,IF(doba!$O35&gt;S$56,S$57,0),0)</f>
        <v>0</v>
      </c>
      <c r="T73">
        <f>IF(doba!$N35&lt;=T$56,IF(doba!$O35&gt;T$56,T$57,0),0)</f>
        <v>0</v>
      </c>
      <c r="U73">
        <f>IF(doba!$N35&lt;=U$56,IF(doba!$O35&gt;U$56,U$57,0),0)</f>
        <v>0</v>
      </c>
      <c r="V73">
        <f>IF(doba!$N35&lt;=V$56,IF(doba!$O35&gt;V$56,V$57,0),0)</f>
        <v>0</v>
      </c>
      <c r="W73">
        <f>IF(doba!$N35&lt;=W$56,IF(doba!$O35&gt;W$56,W$57,0),0)</f>
        <v>0</v>
      </c>
      <c r="X73">
        <f>IF(doba!$N35&lt;=X$56,IF(doba!$O35&gt;X$56,X$57,0),0)</f>
        <v>0</v>
      </c>
      <c r="Y73">
        <f>IF(doba!$N35&lt;=Y$56,IF(doba!$O35&gt;Y$56,Y$57,0),0)</f>
        <v>0</v>
      </c>
      <c r="Z73">
        <f>IF(doba!$N35&lt;=Z$56,IF(doba!$O35&gt;Z$56,Z$57,0),0)</f>
        <v>0</v>
      </c>
      <c r="AA73">
        <f>IF(doba!$N35&lt;=AA$56,IF(doba!$O35&gt;AA$56,AA$57,0),0)</f>
        <v>0</v>
      </c>
      <c r="AB73">
        <f>IF(doba!$N35&lt;=AB$56,IF(doba!$O35&gt;AB$56,AB$57,0),0)</f>
        <v>0</v>
      </c>
      <c r="AC73" s="1">
        <f t="shared" si="2"/>
        <v>0</v>
      </c>
      <c r="AH73">
        <f>IF(doba!$N35&lt;=AH$56,IF(doba!$O35&gt;AH$56,AH$57,0),0)</f>
        <v>0</v>
      </c>
      <c r="AI73">
        <f>IF(doba!$N35&lt;=AI$56,IF(doba!$O35&gt;AI$56,AI$57,0),0)</f>
        <v>0</v>
      </c>
      <c r="AJ73">
        <f>IF(doba!$N35&lt;=AJ$56,IF(doba!$O35&gt;AJ$56,AJ$57,0),0)</f>
        <v>0</v>
      </c>
      <c r="AK73">
        <f>IF(doba!$N35&lt;=AK$56,IF(doba!$O35&gt;AK$56,AK$57,0),0)</f>
        <v>0</v>
      </c>
      <c r="AL73">
        <f>IF(doba!$N35&lt;=AL$56,IF(doba!$O35&gt;AL$56,AL$57,0),0)</f>
        <v>0</v>
      </c>
      <c r="AM73">
        <f>IF(doba!$N35&lt;=AM$56,IF(doba!$O35&gt;AM$56,AM$57,0),0)</f>
        <v>0</v>
      </c>
      <c r="AN73">
        <f>IF(doba!$N35&lt;=AN$56,IF(doba!$O35&gt;AN$56,AN$57,0),0)</f>
        <v>0</v>
      </c>
      <c r="AO73">
        <f>IF(doba!$N35&lt;=AO$56,IF(doba!$O35&gt;AO$56,AO$57,0),0)</f>
        <v>0</v>
      </c>
      <c r="AP73">
        <f>IF(doba!$N35&lt;=AP$56,IF(doba!$O35&gt;AP$56,AP$57,0),0)</f>
        <v>0</v>
      </c>
      <c r="AQ73">
        <f>IF(doba!$N35&lt;=AQ$56,IF(doba!$O35&gt;AQ$56,AQ$57,0),0)</f>
        <v>0</v>
      </c>
      <c r="AR73">
        <f>IF(doba!$N35&lt;=AR$56,IF(doba!$O35&gt;AR$56,AR$57,0),0)</f>
        <v>0</v>
      </c>
      <c r="AS73">
        <f>IF(doba!$N35&lt;=AS$56,IF(doba!$O35&gt;AS$56,AS$57,0),0)</f>
        <v>0</v>
      </c>
      <c r="AT73">
        <f>IF(doba!$N35&lt;=AT$56,IF(doba!$O35&gt;AT$56,AT$57,0),0)</f>
        <v>0</v>
      </c>
      <c r="AU73">
        <f>IF(doba!$N35&lt;=AU$56,IF(doba!$O35&gt;AU$56,AU$57,0),0)</f>
        <v>0</v>
      </c>
      <c r="AV73">
        <f>IF(doba!$N35&lt;=AV$56,IF(doba!$O35&gt;AV$56,AV$57,0),0)</f>
        <v>0</v>
      </c>
      <c r="AW73">
        <f>IF(doba!$N35&lt;=AW$56,IF(doba!$O35&gt;AW$56,AW$57,0),0)</f>
        <v>0</v>
      </c>
      <c r="AX73">
        <f>IF(doba!$N35&lt;=AX$56,IF(doba!$O35&gt;AX$56,AX$57,0),0)</f>
        <v>0</v>
      </c>
      <c r="AY73">
        <f>IF(doba!$N35&lt;=AY$56,IF(doba!$O35&gt;AY$56,AY$57,0),0)</f>
        <v>0</v>
      </c>
      <c r="AZ73">
        <f>IF(doba!$N35&lt;=AZ$56,IF(doba!$O35&gt;AZ$56,AZ$57,0),0)</f>
        <v>0</v>
      </c>
      <c r="BA73">
        <f>IF(doba!$N35&lt;=BA$56,IF(doba!$O35&gt;BA$56,BA$57,0),0)</f>
        <v>0</v>
      </c>
      <c r="BB73">
        <f>IF(doba!$N35&lt;=BB$56,IF(doba!$O35&gt;BB$56,BB$57,0),0)</f>
        <v>0</v>
      </c>
      <c r="BC73">
        <f>IF(doba!$N35&lt;=BC$56,IF(doba!$O35&gt;BC$56,BC$57,0),0)</f>
        <v>0</v>
      </c>
      <c r="BD73">
        <f>IF(doba!$N35&lt;=BD$56,IF(doba!$O35&gt;BD$56,BD$57,0),0)</f>
        <v>0</v>
      </c>
      <c r="BE73">
        <f>IF(doba!$N35&lt;=BE$56,IF(doba!$O35&gt;BE$56,BE$57,0),0)</f>
        <v>0</v>
      </c>
      <c r="BF73" s="1">
        <f t="shared" si="3"/>
        <v>0</v>
      </c>
    </row>
    <row r="74" spans="1:58" x14ac:dyDescent="0.2">
      <c r="A74">
        <v>17</v>
      </c>
      <c r="B74">
        <f>doba!$N36</f>
        <v>0</v>
      </c>
      <c r="C74">
        <f>doba!$O36</f>
        <v>0</v>
      </c>
      <c r="E74">
        <f>IF(doba!$N36&lt;=E$56,IF(doba!$O36&gt;E$56,E$57,0),0)</f>
        <v>0</v>
      </c>
      <c r="F74">
        <f>IF(doba!$N36&lt;=F$56,IF(doba!$O36&gt;F$56,F$57,0),0)</f>
        <v>0</v>
      </c>
      <c r="G74">
        <f>IF(doba!$N36&lt;=G$56,IF(doba!$O36&gt;G$56,G$57,0),0)</f>
        <v>0</v>
      </c>
      <c r="H74">
        <f>IF(doba!$N36&lt;=H$56,IF(doba!$O36&gt;H$56,H$57,0),0)</f>
        <v>0</v>
      </c>
      <c r="I74">
        <f>IF(doba!$N36&lt;=I$56,IF(doba!$O36&gt;I$56,I$57,0),0)</f>
        <v>0</v>
      </c>
      <c r="J74">
        <f>IF(doba!$N36&lt;=J$56,IF(doba!$O36&gt;J$56,J$57,0),0)</f>
        <v>0</v>
      </c>
      <c r="K74">
        <f>IF(doba!$N36&lt;=K$56,IF(doba!$O36&gt;K$56,K$57,0),0)</f>
        <v>0</v>
      </c>
      <c r="L74">
        <f>IF(doba!$N36&lt;=L$56,IF(doba!$O36&gt;L$56,L$57,0),0)</f>
        <v>0</v>
      </c>
      <c r="M74">
        <f>IF(doba!$N36&lt;=M$56,IF(doba!$O36&gt;M$56,M$57,0),0)</f>
        <v>0</v>
      </c>
      <c r="N74">
        <f>IF(doba!$N36&lt;=N$56,IF(doba!$O36&gt;N$56,N$57,0),0)</f>
        <v>0</v>
      </c>
      <c r="O74">
        <f>IF(doba!$N36&lt;=O$56,IF(doba!$O36&gt;O$56,O$57,0),0)</f>
        <v>0</v>
      </c>
      <c r="P74">
        <f>IF(doba!$N36&lt;=P$56,IF(doba!$O36&gt;P$56,P$57,0),0)</f>
        <v>0</v>
      </c>
      <c r="Q74">
        <f>IF(doba!$N36&lt;=Q$56,IF(doba!$O36&gt;Q$56,Q$57,0),0)</f>
        <v>0</v>
      </c>
      <c r="R74">
        <f>IF(doba!$N36&lt;=R$56,IF(doba!$O36&gt;R$56,R$57,0),0)</f>
        <v>0</v>
      </c>
      <c r="S74">
        <f>IF(doba!$N36&lt;=S$56,IF(doba!$O36&gt;S$56,S$57,0),0)</f>
        <v>0</v>
      </c>
      <c r="T74">
        <f>IF(doba!$N36&lt;=T$56,IF(doba!$O36&gt;T$56,T$57,0),0)</f>
        <v>0</v>
      </c>
      <c r="U74">
        <f>IF(doba!$N36&lt;=U$56,IF(doba!$O36&gt;U$56,U$57,0),0)</f>
        <v>0</v>
      </c>
      <c r="V74">
        <f>IF(doba!$N36&lt;=V$56,IF(doba!$O36&gt;V$56,V$57,0),0)</f>
        <v>0</v>
      </c>
      <c r="W74">
        <f>IF(doba!$N36&lt;=W$56,IF(doba!$O36&gt;W$56,W$57,0),0)</f>
        <v>0</v>
      </c>
      <c r="X74">
        <f>IF(doba!$N36&lt;=X$56,IF(doba!$O36&gt;X$56,X$57,0),0)</f>
        <v>0</v>
      </c>
      <c r="Y74">
        <f>IF(doba!$N36&lt;=Y$56,IF(doba!$O36&gt;Y$56,Y$57,0),0)</f>
        <v>0</v>
      </c>
      <c r="Z74">
        <f>IF(doba!$N36&lt;=Z$56,IF(doba!$O36&gt;Z$56,Z$57,0),0)</f>
        <v>0</v>
      </c>
      <c r="AA74">
        <f>IF(doba!$N36&lt;=AA$56,IF(doba!$O36&gt;AA$56,AA$57,0),0)</f>
        <v>0</v>
      </c>
      <c r="AB74">
        <f>IF(doba!$N36&lt;=AB$56,IF(doba!$O36&gt;AB$56,AB$57,0),0)</f>
        <v>0</v>
      </c>
      <c r="AC74" s="1">
        <f t="shared" si="2"/>
        <v>0</v>
      </c>
      <c r="AH74">
        <f>IF(doba!$N36&lt;=AH$56,IF(doba!$O36&gt;AH$56,AH$57,0),0)</f>
        <v>0</v>
      </c>
      <c r="AI74">
        <f>IF(doba!$N36&lt;=AI$56,IF(doba!$O36&gt;AI$56,AI$57,0),0)</f>
        <v>0</v>
      </c>
      <c r="AJ74">
        <f>IF(doba!$N36&lt;=AJ$56,IF(doba!$O36&gt;AJ$56,AJ$57,0),0)</f>
        <v>0</v>
      </c>
      <c r="AK74">
        <f>IF(doba!$N36&lt;=AK$56,IF(doba!$O36&gt;AK$56,AK$57,0),0)</f>
        <v>0</v>
      </c>
      <c r="AL74">
        <f>IF(doba!$N36&lt;=AL$56,IF(doba!$O36&gt;AL$56,AL$57,0),0)</f>
        <v>0</v>
      </c>
      <c r="AM74">
        <f>IF(doba!$N36&lt;=AM$56,IF(doba!$O36&gt;AM$56,AM$57,0),0)</f>
        <v>0</v>
      </c>
      <c r="AN74">
        <f>IF(doba!$N36&lt;=AN$56,IF(doba!$O36&gt;AN$56,AN$57,0),0)</f>
        <v>0</v>
      </c>
      <c r="AO74">
        <f>IF(doba!$N36&lt;=AO$56,IF(doba!$O36&gt;AO$56,AO$57,0),0)</f>
        <v>0</v>
      </c>
      <c r="AP74">
        <f>IF(doba!$N36&lt;=AP$56,IF(doba!$O36&gt;AP$56,AP$57,0),0)</f>
        <v>0</v>
      </c>
      <c r="AQ74">
        <f>IF(doba!$N36&lt;=AQ$56,IF(doba!$O36&gt;AQ$56,AQ$57,0),0)</f>
        <v>0</v>
      </c>
      <c r="AR74">
        <f>IF(doba!$N36&lt;=AR$56,IF(doba!$O36&gt;AR$56,AR$57,0),0)</f>
        <v>0</v>
      </c>
      <c r="AS74">
        <f>IF(doba!$N36&lt;=AS$56,IF(doba!$O36&gt;AS$56,AS$57,0),0)</f>
        <v>0</v>
      </c>
      <c r="AT74">
        <f>IF(doba!$N36&lt;=AT$56,IF(doba!$O36&gt;AT$56,AT$57,0),0)</f>
        <v>0</v>
      </c>
      <c r="AU74">
        <f>IF(doba!$N36&lt;=AU$56,IF(doba!$O36&gt;AU$56,AU$57,0),0)</f>
        <v>0</v>
      </c>
      <c r="AV74">
        <f>IF(doba!$N36&lt;=AV$56,IF(doba!$O36&gt;AV$56,AV$57,0),0)</f>
        <v>0</v>
      </c>
      <c r="AW74">
        <f>IF(doba!$N36&lt;=AW$56,IF(doba!$O36&gt;AW$56,AW$57,0),0)</f>
        <v>0</v>
      </c>
      <c r="AX74">
        <f>IF(doba!$N36&lt;=AX$56,IF(doba!$O36&gt;AX$56,AX$57,0),0)</f>
        <v>0</v>
      </c>
      <c r="AY74">
        <f>IF(doba!$N36&lt;=AY$56,IF(doba!$O36&gt;AY$56,AY$57,0),0)</f>
        <v>0</v>
      </c>
      <c r="AZ74">
        <f>IF(doba!$N36&lt;=AZ$56,IF(doba!$O36&gt;AZ$56,AZ$57,0),0)</f>
        <v>0</v>
      </c>
      <c r="BA74">
        <f>IF(doba!$N36&lt;=BA$56,IF(doba!$O36&gt;BA$56,BA$57,0),0)</f>
        <v>0</v>
      </c>
      <c r="BB74">
        <f>IF(doba!$N36&lt;=BB$56,IF(doba!$O36&gt;BB$56,BB$57,0),0)</f>
        <v>0</v>
      </c>
      <c r="BC74">
        <f>IF(doba!$N36&lt;=BC$56,IF(doba!$O36&gt;BC$56,BC$57,0),0)</f>
        <v>0</v>
      </c>
      <c r="BD74">
        <f>IF(doba!$N36&lt;=BD$56,IF(doba!$O36&gt;BD$56,BD$57,0),0)</f>
        <v>0</v>
      </c>
      <c r="BE74">
        <f>IF(doba!$N36&lt;=BE$56,IF(doba!$O36&gt;BE$56,BE$57,0),0)</f>
        <v>0</v>
      </c>
      <c r="BF74" s="1">
        <f t="shared" si="3"/>
        <v>0</v>
      </c>
    </row>
    <row r="75" spans="1:58" x14ac:dyDescent="0.2">
      <c r="A75">
        <v>18</v>
      </c>
      <c r="B75">
        <f>doba!$N37</f>
        <v>0</v>
      </c>
      <c r="C75">
        <f>doba!$O37</f>
        <v>0</v>
      </c>
      <c r="E75">
        <f>IF(doba!$N37&lt;=E$56,IF(doba!$O37&gt;E$56,E$57,0),0)</f>
        <v>0</v>
      </c>
      <c r="F75">
        <f>IF(doba!$N37&lt;=F$56,IF(doba!$O37&gt;F$56,F$57,0),0)</f>
        <v>0</v>
      </c>
      <c r="G75">
        <f>IF(doba!$N37&lt;=G$56,IF(doba!$O37&gt;G$56,G$57,0),0)</f>
        <v>0</v>
      </c>
      <c r="H75">
        <f>IF(doba!$N37&lt;=H$56,IF(doba!$O37&gt;H$56,H$57,0),0)</f>
        <v>0</v>
      </c>
      <c r="I75">
        <f>IF(doba!$N37&lt;=I$56,IF(doba!$O37&gt;I$56,I$57,0),0)</f>
        <v>0</v>
      </c>
      <c r="J75">
        <f>IF(doba!$N37&lt;=J$56,IF(doba!$O37&gt;J$56,J$57,0),0)</f>
        <v>0</v>
      </c>
      <c r="K75">
        <f>IF(doba!$N37&lt;=K$56,IF(doba!$O37&gt;K$56,K$57,0),0)</f>
        <v>0</v>
      </c>
      <c r="L75">
        <f>IF(doba!$N37&lt;=L$56,IF(doba!$O37&gt;L$56,L$57,0),0)</f>
        <v>0</v>
      </c>
      <c r="M75">
        <f>IF(doba!$N37&lt;=M$56,IF(doba!$O37&gt;M$56,M$57,0),0)</f>
        <v>0</v>
      </c>
      <c r="N75">
        <f>IF(doba!$N37&lt;=N$56,IF(doba!$O37&gt;N$56,N$57,0),0)</f>
        <v>0</v>
      </c>
      <c r="O75">
        <f>IF(doba!$N37&lt;=O$56,IF(doba!$O37&gt;O$56,O$57,0),0)</f>
        <v>0</v>
      </c>
      <c r="P75">
        <f>IF(doba!$N37&lt;=P$56,IF(doba!$O37&gt;P$56,P$57,0),0)</f>
        <v>0</v>
      </c>
      <c r="Q75">
        <f>IF(doba!$N37&lt;=Q$56,IF(doba!$O37&gt;Q$56,Q$57,0),0)</f>
        <v>0</v>
      </c>
      <c r="R75">
        <f>IF(doba!$N37&lt;=R$56,IF(doba!$O37&gt;R$56,R$57,0),0)</f>
        <v>0</v>
      </c>
      <c r="S75">
        <f>IF(doba!$N37&lt;=S$56,IF(doba!$O37&gt;S$56,S$57,0),0)</f>
        <v>0</v>
      </c>
      <c r="T75">
        <f>IF(doba!$N37&lt;=T$56,IF(doba!$O37&gt;T$56,T$57,0),0)</f>
        <v>0</v>
      </c>
      <c r="U75">
        <f>IF(doba!$N37&lt;=U$56,IF(doba!$O37&gt;U$56,U$57,0),0)</f>
        <v>0</v>
      </c>
      <c r="V75">
        <f>IF(doba!$N37&lt;=V$56,IF(doba!$O37&gt;V$56,V$57,0),0)</f>
        <v>0</v>
      </c>
      <c r="W75">
        <f>IF(doba!$N37&lt;=W$56,IF(doba!$O37&gt;W$56,W$57,0),0)</f>
        <v>0</v>
      </c>
      <c r="X75">
        <f>IF(doba!$N37&lt;=X$56,IF(doba!$O37&gt;X$56,X$57,0),0)</f>
        <v>0</v>
      </c>
      <c r="Y75">
        <f>IF(doba!$N37&lt;=Y$56,IF(doba!$O37&gt;Y$56,Y$57,0),0)</f>
        <v>0</v>
      </c>
      <c r="Z75">
        <f>IF(doba!$N37&lt;=Z$56,IF(doba!$O37&gt;Z$56,Z$57,0),0)</f>
        <v>0</v>
      </c>
      <c r="AA75">
        <f>IF(doba!$N37&lt;=AA$56,IF(doba!$O37&gt;AA$56,AA$57,0),0)</f>
        <v>0</v>
      </c>
      <c r="AB75">
        <f>IF(doba!$N37&lt;=AB$56,IF(doba!$O37&gt;AB$56,AB$57,0),0)</f>
        <v>0</v>
      </c>
      <c r="AC75" s="1">
        <f t="shared" si="2"/>
        <v>0</v>
      </c>
      <c r="AH75">
        <f>IF(doba!$N37&lt;=AH$56,IF(doba!$O37&gt;AH$56,AH$57,0),0)</f>
        <v>0</v>
      </c>
      <c r="AI75">
        <f>IF(doba!$N37&lt;=AI$56,IF(doba!$O37&gt;AI$56,AI$57,0),0)</f>
        <v>0</v>
      </c>
      <c r="AJ75">
        <f>IF(doba!$N37&lt;=AJ$56,IF(doba!$O37&gt;AJ$56,AJ$57,0),0)</f>
        <v>0</v>
      </c>
      <c r="AK75">
        <f>IF(doba!$N37&lt;=AK$56,IF(doba!$O37&gt;AK$56,AK$57,0),0)</f>
        <v>0</v>
      </c>
      <c r="AL75">
        <f>IF(doba!$N37&lt;=AL$56,IF(doba!$O37&gt;AL$56,AL$57,0),0)</f>
        <v>0</v>
      </c>
      <c r="AM75">
        <f>IF(doba!$N37&lt;=AM$56,IF(doba!$O37&gt;AM$56,AM$57,0),0)</f>
        <v>0</v>
      </c>
      <c r="AN75">
        <f>IF(doba!$N37&lt;=AN$56,IF(doba!$O37&gt;AN$56,AN$57,0),0)</f>
        <v>0</v>
      </c>
      <c r="AO75">
        <f>IF(doba!$N37&lt;=AO$56,IF(doba!$O37&gt;AO$56,AO$57,0),0)</f>
        <v>0</v>
      </c>
      <c r="AP75">
        <f>IF(doba!$N37&lt;=AP$56,IF(doba!$O37&gt;AP$56,AP$57,0),0)</f>
        <v>0</v>
      </c>
      <c r="AQ75">
        <f>IF(doba!$N37&lt;=AQ$56,IF(doba!$O37&gt;AQ$56,AQ$57,0),0)</f>
        <v>0</v>
      </c>
      <c r="AR75">
        <f>IF(doba!$N37&lt;=AR$56,IF(doba!$O37&gt;AR$56,AR$57,0),0)</f>
        <v>0</v>
      </c>
      <c r="AS75">
        <f>IF(doba!$N37&lt;=AS$56,IF(doba!$O37&gt;AS$56,AS$57,0),0)</f>
        <v>0</v>
      </c>
      <c r="AT75">
        <f>IF(doba!$N37&lt;=AT$56,IF(doba!$O37&gt;AT$56,AT$57,0),0)</f>
        <v>0</v>
      </c>
      <c r="AU75">
        <f>IF(doba!$N37&lt;=AU$56,IF(doba!$O37&gt;AU$56,AU$57,0),0)</f>
        <v>0</v>
      </c>
      <c r="AV75">
        <f>IF(doba!$N37&lt;=AV$56,IF(doba!$O37&gt;AV$56,AV$57,0),0)</f>
        <v>0</v>
      </c>
      <c r="AW75">
        <f>IF(doba!$N37&lt;=AW$56,IF(doba!$O37&gt;AW$56,AW$57,0),0)</f>
        <v>0</v>
      </c>
      <c r="AX75">
        <f>IF(doba!$N37&lt;=AX$56,IF(doba!$O37&gt;AX$56,AX$57,0),0)</f>
        <v>0</v>
      </c>
      <c r="AY75">
        <f>IF(doba!$N37&lt;=AY$56,IF(doba!$O37&gt;AY$56,AY$57,0),0)</f>
        <v>0</v>
      </c>
      <c r="AZ75">
        <f>IF(doba!$N37&lt;=AZ$56,IF(doba!$O37&gt;AZ$56,AZ$57,0),0)</f>
        <v>0</v>
      </c>
      <c r="BA75">
        <f>IF(doba!$N37&lt;=BA$56,IF(doba!$O37&gt;BA$56,BA$57,0),0)</f>
        <v>0</v>
      </c>
      <c r="BB75">
        <f>IF(doba!$N37&lt;=BB$56,IF(doba!$O37&gt;BB$56,BB$57,0),0)</f>
        <v>0</v>
      </c>
      <c r="BC75">
        <f>IF(doba!$N37&lt;=BC$56,IF(doba!$O37&gt;BC$56,BC$57,0),0)</f>
        <v>0</v>
      </c>
      <c r="BD75">
        <f>IF(doba!$N37&lt;=BD$56,IF(doba!$O37&gt;BD$56,BD$57,0),0)</f>
        <v>0</v>
      </c>
      <c r="BE75">
        <f>IF(doba!$N37&lt;=BE$56,IF(doba!$O37&gt;BE$56,BE$57,0),0)</f>
        <v>0</v>
      </c>
      <c r="BF75" s="1">
        <f t="shared" si="3"/>
        <v>0</v>
      </c>
    </row>
    <row r="76" spans="1:58" x14ac:dyDescent="0.2">
      <c r="A76">
        <v>19</v>
      </c>
      <c r="B76">
        <f>doba!$N38</f>
        <v>0</v>
      </c>
      <c r="C76">
        <f>doba!$O38</f>
        <v>0</v>
      </c>
      <c r="E76">
        <f>IF(doba!$N38&lt;=E$56,IF(doba!$O38&gt;E$56,E$57,0),0)</f>
        <v>0</v>
      </c>
      <c r="F76">
        <f>IF(doba!$N38&lt;=F$56,IF(doba!$O38&gt;F$56,F$57,0),0)</f>
        <v>0</v>
      </c>
      <c r="G76">
        <f>IF(doba!$N38&lt;=G$56,IF(doba!$O38&gt;G$56,G$57,0),0)</f>
        <v>0</v>
      </c>
      <c r="H76">
        <f>IF(doba!$N38&lt;=H$56,IF(doba!$O38&gt;H$56,H$57,0),0)</f>
        <v>0</v>
      </c>
      <c r="I76">
        <f>IF(doba!$N38&lt;=I$56,IF(doba!$O38&gt;I$56,I$57,0),0)</f>
        <v>0</v>
      </c>
      <c r="J76">
        <f>IF(doba!$N38&lt;=J$56,IF(doba!$O38&gt;J$56,J$57,0),0)</f>
        <v>0</v>
      </c>
      <c r="K76">
        <f>IF(doba!$N38&lt;=K$56,IF(doba!$O38&gt;K$56,K$57,0),0)</f>
        <v>0</v>
      </c>
      <c r="L76">
        <f>IF(doba!$N38&lt;=L$56,IF(doba!$O38&gt;L$56,L$57,0),0)</f>
        <v>0</v>
      </c>
      <c r="M76">
        <f>IF(doba!$N38&lt;=M$56,IF(doba!$O38&gt;M$56,M$57,0),0)</f>
        <v>0</v>
      </c>
      <c r="N76">
        <f>IF(doba!$N38&lt;=N$56,IF(doba!$O38&gt;N$56,N$57,0),0)</f>
        <v>0</v>
      </c>
      <c r="O76">
        <f>IF(doba!$N38&lt;=O$56,IF(doba!$O38&gt;O$56,O$57,0),0)</f>
        <v>0</v>
      </c>
      <c r="P76">
        <f>IF(doba!$N38&lt;=P$56,IF(doba!$O38&gt;P$56,P$57,0),0)</f>
        <v>0</v>
      </c>
      <c r="Q76">
        <f>IF(doba!$N38&lt;=Q$56,IF(doba!$O38&gt;Q$56,Q$57,0),0)</f>
        <v>0</v>
      </c>
      <c r="R76">
        <f>IF(doba!$N38&lt;=R$56,IF(doba!$O38&gt;R$56,R$57,0),0)</f>
        <v>0</v>
      </c>
      <c r="S76">
        <f>IF(doba!$N38&lt;=S$56,IF(doba!$O38&gt;S$56,S$57,0),0)</f>
        <v>0</v>
      </c>
      <c r="T76">
        <f>IF(doba!$N38&lt;=T$56,IF(doba!$O38&gt;T$56,T$57,0),0)</f>
        <v>0</v>
      </c>
      <c r="U76">
        <f>IF(doba!$N38&lt;=U$56,IF(doba!$O38&gt;U$56,U$57,0),0)</f>
        <v>0</v>
      </c>
      <c r="V76">
        <f>IF(doba!$N38&lt;=V$56,IF(doba!$O38&gt;V$56,V$57,0),0)</f>
        <v>0</v>
      </c>
      <c r="W76">
        <f>IF(doba!$N38&lt;=W$56,IF(doba!$O38&gt;W$56,W$57,0),0)</f>
        <v>0</v>
      </c>
      <c r="X76">
        <f>IF(doba!$N38&lt;=X$56,IF(doba!$O38&gt;X$56,X$57,0),0)</f>
        <v>0</v>
      </c>
      <c r="Y76">
        <f>IF(doba!$N38&lt;=Y$56,IF(doba!$O38&gt;Y$56,Y$57,0),0)</f>
        <v>0</v>
      </c>
      <c r="Z76">
        <f>IF(doba!$N38&lt;=Z$56,IF(doba!$O38&gt;Z$56,Z$57,0),0)</f>
        <v>0</v>
      </c>
      <c r="AA76">
        <f>IF(doba!$N38&lt;=AA$56,IF(doba!$O38&gt;AA$56,AA$57,0),0)</f>
        <v>0</v>
      </c>
      <c r="AB76">
        <f>IF(doba!$N38&lt;=AB$56,IF(doba!$O38&gt;AB$56,AB$57,0),0)</f>
        <v>0</v>
      </c>
      <c r="AC76" s="1">
        <f t="shared" si="2"/>
        <v>0</v>
      </c>
      <c r="AH76">
        <f>IF(doba!$N38&lt;=AH$56,IF(doba!$O38&gt;AH$56,AH$57,0),0)</f>
        <v>0</v>
      </c>
      <c r="AI76">
        <f>IF(doba!$N38&lt;=AI$56,IF(doba!$O38&gt;AI$56,AI$57,0),0)</f>
        <v>0</v>
      </c>
      <c r="AJ76">
        <f>IF(doba!$N38&lt;=AJ$56,IF(doba!$O38&gt;AJ$56,AJ$57,0),0)</f>
        <v>0</v>
      </c>
      <c r="AK76">
        <f>IF(doba!$N38&lt;=AK$56,IF(doba!$O38&gt;AK$56,AK$57,0),0)</f>
        <v>0</v>
      </c>
      <c r="AL76">
        <f>IF(doba!$N38&lt;=AL$56,IF(doba!$O38&gt;AL$56,AL$57,0),0)</f>
        <v>0</v>
      </c>
      <c r="AM76">
        <f>IF(doba!$N38&lt;=AM$56,IF(doba!$O38&gt;AM$56,AM$57,0),0)</f>
        <v>0</v>
      </c>
      <c r="AN76">
        <f>IF(doba!$N38&lt;=AN$56,IF(doba!$O38&gt;AN$56,AN$57,0),0)</f>
        <v>0</v>
      </c>
      <c r="AO76">
        <f>IF(doba!$N38&lt;=AO$56,IF(doba!$O38&gt;AO$56,AO$57,0),0)</f>
        <v>0</v>
      </c>
      <c r="AP76">
        <f>IF(doba!$N38&lt;=AP$56,IF(doba!$O38&gt;AP$56,AP$57,0),0)</f>
        <v>0</v>
      </c>
      <c r="AQ76">
        <f>IF(doba!$N38&lt;=AQ$56,IF(doba!$O38&gt;AQ$56,AQ$57,0),0)</f>
        <v>0</v>
      </c>
      <c r="AR76">
        <f>IF(doba!$N38&lt;=AR$56,IF(doba!$O38&gt;AR$56,AR$57,0),0)</f>
        <v>0</v>
      </c>
      <c r="AS76">
        <f>IF(doba!$N38&lt;=AS$56,IF(doba!$O38&gt;AS$56,AS$57,0),0)</f>
        <v>0</v>
      </c>
      <c r="AT76">
        <f>IF(doba!$N38&lt;=AT$56,IF(doba!$O38&gt;AT$56,AT$57,0),0)</f>
        <v>0</v>
      </c>
      <c r="AU76">
        <f>IF(doba!$N38&lt;=AU$56,IF(doba!$O38&gt;AU$56,AU$57,0),0)</f>
        <v>0</v>
      </c>
      <c r="AV76">
        <f>IF(doba!$N38&lt;=AV$56,IF(doba!$O38&gt;AV$56,AV$57,0),0)</f>
        <v>0</v>
      </c>
      <c r="AW76">
        <f>IF(doba!$N38&lt;=AW$56,IF(doba!$O38&gt;AW$56,AW$57,0),0)</f>
        <v>0</v>
      </c>
      <c r="AX76">
        <f>IF(doba!$N38&lt;=AX$56,IF(doba!$O38&gt;AX$56,AX$57,0),0)</f>
        <v>0</v>
      </c>
      <c r="AY76">
        <f>IF(doba!$N38&lt;=AY$56,IF(doba!$O38&gt;AY$56,AY$57,0),0)</f>
        <v>0</v>
      </c>
      <c r="AZ76">
        <f>IF(doba!$N38&lt;=AZ$56,IF(doba!$O38&gt;AZ$56,AZ$57,0),0)</f>
        <v>0</v>
      </c>
      <c r="BA76">
        <f>IF(doba!$N38&lt;=BA$56,IF(doba!$O38&gt;BA$56,BA$57,0),0)</f>
        <v>0</v>
      </c>
      <c r="BB76">
        <f>IF(doba!$N38&lt;=BB$56,IF(doba!$O38&gt;BB$56,BB$57,0),0)</f>
        <v>0</v>
      </c>
      <c r="BC76">
        <f>IF(doba!$N38&lt;=BC$56,IF(doba!$O38&gt;BC$56,BC$57,0),0)</f>
        <v>0</v>
      </c>
      <c r="BD76">
        <f>IF(doba!$N38&lt;=BD$56,IF(doba!$O38&gt;BD$56,BD$57,0),0)</f>
        <v>0</v>
      </c>
      <c r="BE76">
        <f>IF(doba!$N38&lt;=BE$56,IF(doba!$O38&gt;BE$56,BE$57,0),0)</f>
        <v>0</v>
      </c>
      <c r="BF76" s="1">
        <f t="shared" si="3"/>
        <v>0</v>
      </c>
    </row>
    <row r="77" spans="1:58" x14ac:dyDescent="0.2">
      <c r="A77">
        <v>20</v>
      </c>
      <c r="B77">
        <f>doba!$N39</f>
        <v>0</v>
      </c>
      <c r="C77">
        <f>doba!$O39</f>
        <v>0</v>
      </c>
      <c r="E77">
        <f>IF(doba!$N39&lt;=E$56,IF(doba!$O39&gt;E$56,E$57,0),0)</f>
        <v>0</v>
      </c>
      <c r="F77">
        <f>IF(doba!$N39&lt;=F$56,IF(doba!$O39&gt;F$56,F$57,0),0)</f>
        <v>0</v>
      </c>
      <c r="G77">
        <f>IF(doba!$N39&lt;=G$56,IF(doba!$O39&gt;G$56,G$57,0),0)</f>
        <v>0</v>
      </c>
      <c r="H77">
        <f>IF(doba!$N39&lt;=H$56,IF(doba!$O39&gt;H$56,H$57,0),0)</f>
        <v>0</v>
      </c>
      <c r="I77">
        <f>IF(doba!$N39&lt;=I$56,IF(doba!$O39&gt;I$56,I$57,0),0)</f>
        <v>0</v>
      </c>
      <c r="J77">
        <f>IF(doba!$N39&lt;=J$56,IF(doba!$O39&gt;J$56,J$57,0),0)</f>
        <v>0</v>
      </c>
      <c r="K77">
        <f>IF(doba!$N39&lt;=K$56,IF(doba!$O39&gt;K$56,K$57,0),0)</f>
        <v>0</v>
      </c>
      <c r="L77">
        <f>IF(doba!$N39&lt;=L$56,IF(doba!$O39&gt;L$56,L$57,0),0)</f>
        <v>0</v>
      </c>
      <c r="M77">
        <f>IF(doba!$N39&lt;=M$56,IF(doba!$O39&gt;M$56,M$57,0),0)</f>
        <v>0</v>
      </c>
      <c r="N77">
        <f>IF(doba!$N39&lt;=N$56,IF(doba!$O39&gt;N$56,N$57,0),0)</f>
        <v>0</v>
      </c>
      <c r="O77">
        <f>IF(doba!$N39&lt;=O$56,IF(doba!$O39&gt;O$56,O$57,0),0)</f>
        <v>0</v>
      </c>
      <c r="P77">
        <f>IF(doba!$N39&lt;=P$56,IF(doba!$O39&gt;P$56,P$57,0),0)</f>
        <v>0</v>
      </c>
      <c r="Q77">
        <f>IF(doba!$N39&lt;=Q$56,IF(doba!$O39&gt;Q$56,Q$57,0),0)</f>
        <v>0</v>
      </c>
      <c r="R77">
        <f>IF(doba!$N39&lt;=R$56,IF(doba!$O39&gt;R$56,R$57,0),0)</f>
        <v>0</v>
      </c>
      <c r="S77">
        <f>IF(doba!$N39&lt;=S$56,IF(doba!$O39&gt;S$56,S$57,0),0)</f>
        <v>0</v>
      </c>
      <c r="T77">
        <f>IF(doba!$N39&lt;=T$56,IF(doba!$O39&gt;T$56,T$57,0),0)</f>
        <v>0</v>
      </c>
      <c r="U77">
        <f>IF(doba!$N39&lt;=U$56,IF(doba!$O39&gt;U$56,U$57,0),0)</f>
        <v>0</v>
      </c>
      <c r="V77">
        <f>IF(doba!$N39&lt;=V$56,IF(doba!$O39&gt;V$56,V$57,0),0)</f>
        <v>0</v>
      </c>
      <c r="W77">
        <f>IF(doba!$N39&lt;=W$56,IF(doba!$O39&gt;W$56,W$57,0),0)</f>
        <v>0</v>
      </c>
      <c r="X77">
        <f>IF(doba!$N39&lt;=X$56,IF(doba!$O39&gt;X$56,X$57,0),0)</f>
        <v>0</v>
      </c>
      <c r="Y77">
        <f>IF(doba!$N39&lt;=Y$56,IF(doba!$O39&gt;Y$56,Y$57,0),0)</f>
        <v>0</v>
      </c>
      <c r="Z77">
        <f>IF(doba!$N39&lt;=Z$56,IF(doba!$O39&gt;Z$56,Z$57,0),0)</f>
        <v>0</v>
      </c>
      <c r="AA77">
        <f>IF(doba!$N39&lt;=AA$56,IF(doba!$O39&gt;AA$56,AA$57,0),0)</f>
        <v>0</v>
      </c>
      <c r="AB77">
        <f>IF(doba!$N39&lt;=AB$56,IF(doba!$O39&gt;AB$56,AB$57,0),0)</f>
        <v>0</v>
      </c>
      <c r="AC77" s="1">
        <f t="shared" si="2"/>
        <v>0</v>
      </c>
      <c r="AH77">
        <f>IF(doba!$N39&lt;=AH$56,IF(doba!$O39&gt;AH$56,AH$57,0),0)</f>
        <v>0</v>
      </c>
      <c r="AI77">
        <f>IF(doba!$N39&lt;=AI$56,IF(doba!$O39&gt;AI$56,AI$57,0),0)</f>
        <v>0</v>
      </c>
      <c r="AJ77">
        <f>IF(doba!$N39&lt;=AJ$56,IF(doba!$O39&gt;AJ$56,AJ$57,0),0)</f>
        <v>0</v>
      </c>
      <c r="AK77">
        <f>IF(doba!$N39&lt;=AK$56,IF(doba!$O39&gt;AK$56,AK$57,0),0)</f>
        <v>0</v>
      </c>
      <c r="AL77">
        <f>IF(doba!$N39&lt;=AL$56,IF(doba!$O39&gt;AL$56,AL$57,0),0)</f>
        <v>0</v>
      </c>
      <c r="AM77">
        <f>IF(doba!$N39&lt;=AM$56,IF(doba!$O39&gt;AM$56,AM$57,0),0)</f>
        <v>0</v>
      </c>
      <c r="AN77">
        <f>IF(doba!$N39&lt;=AN$56,IF(doba!$O39&gt;AN$56,AN$57,0),0)</f>
        <v>0</v>
      </c>
      <c r="AO77">
        <f>IF(doba!$N39&lt;=AO$56,IF(doba!$O39&gt;AO$56,AO$57,0),0)</f>
        <v>0</v>
      </c>
      <c r="AP77">
        <f>IF(doba!$N39&lt;=AP$56,IF(doba!$O39&gt;AP$56,AP$57,0),0)</f>
        <v>0</v>
      </c>
      <c r="AQ77">
        <f>IF(doba!$N39&lt;=AQ$56,IF(doba!$O39&gt;AQ$56,AQ$57,0),0)</f>
        <v>0</v>
      </c>
      <c r="AR77">
        <f>IF(doba!$N39&lt;=AR$56,IF(doba!$O39&gt;AR$56,AR$57,0),0)</f>
        <v>0</v>
      </c>
      <c r="AS77">
        <f>IF(doba!$N39&lt;=AS$56,IF(doba!$O39&gt;AS$56,AS$57,0),0)</f>
        <v>0</v>
      </c>
      <c r="AT77">
        <f>IF(doba!$N39&lt;=AT$56,IF(doba!$O39&gt;AT$56,AT$57,0),0)</f>
        <v>0</v>
      </c>
      <c r="AU77">
        <f>IF(doba!$N39&lt;=AU$56,IF(doba!$O39&gt;AU$56,AU$57,0),0)</f>
        <v>0</v>
      </c>
      <c r="AV77">
        <f>IF(doba!$N39&lt;=AV$56,IF(doba!$O39&gt;AV$56,AV$57,0),0)</f>
        <v>0</v>
      </c>
      <c r="AW77">
        <f>IF(doba!$N39&lt;=AW$56,IF(doba!$O39&gt;AW$56,AW$57,0),0)</f>
        <v>0</v>
      </c>
      <c r="AX77">
        <f>IF(doba!$N39&lt;=AX$56,IF(doba!$O39&gt;AX$56,AX$57,0),0)</f>
        <v>0</v>
      </c>
      <c r="AY77">
        <f>IF(doba!$N39&lt;=AY$56,IF(doba!$O39&gt;AY$56,AY$57,0),0)</f>
        <v>0</v>
      </c>
      <c r="AZ77">
        <f>IF(doba!$N39&lt;=AZ$56,IF(doba!$O39&gt;AZ$56,AZ$57,0),0)</f>
        <v>0</v>
      </c>
      <c r="BA77">
        <f>IF(doba!$N39&lt;=BA$56,IF(doba!$O39&gt;BA$56,BA$57,0),0)</f>
        <v>0</v>
      </c>
      <c r="BB77">
        <f>IF(doba!$N39&lt;=BB$56,IF(doba!$O39&gt;BB$56,BB$57,0),0)</f>
        <v>0</v>
      </c>
      <c r="BC77">
        <f>IF(doba!$N39&lt;=BC$56,IF(doba!$O39&gt;BC$56,BC$57,0),0)</f>
        <v>0</v>
      </c>
      <c r="BD77">
        <f>IF(doba!$N39&lt;=BD$56,IF(doba!$O39&gt;BD$56,BD$57,0),0)</f>
        <v>0</v>
      </c>
      <c r="BE77">
        <f>IF(doba!$N39&lt;=BE$56,IF(doba!$O39&gt;BE$56,BE$57,0),0)</f>
        <v>0</v>
      </c>
      <c r="BF77" s="1">
        <f t="shared" si="3"/>
        <v>0</v>
      </c>
    </row>
    <row r="78" spans="1:58" x14ac:dyDescent="0.2">
      <c r="A78">
        <v>21</v>
      </c>
      <c r="B78">
        <f>doba!$N40</f>
        <v>0</v>
      </c>
      <c r="C78">
        <f>doba!$O40</f>
        <v>0</v>
      </c>
      <c r="E78">
        <f>IF(doba!$N40&lt;=E$56,IF(doba!$O40&gt;E$56,E$57,0),0)</f>
        <v>0</v>
      </c>
      <c r="F78">
        <f>IF(doba!$N40&lt;=F$56,IF(doba!$O40&gt;F$56,F$57,0),0)</f>
        <v>0</v>
      </c>
      <c r="G78">
        <f>IF(doba!$N40&lt;=G$56,IF(doba!$O40&gt;G$56,G$57,0),0)</f>
        <v>0</v>
      </c>
      <c r="H78">
        <f>IF(doba!$N40&lt;=H$56,IF(doba!$O40&gt;H$56,H$57,0),0)</f>
        <v>0</v>
      </c>
      <c r="I78">
        <f>IF(doba!$N40&lt;=I$56,IF(doba!$O40&gt;I$56,I$57,0),0)</f>
        <v>0</v>
      </c>
      <c r="J78">
        <f>IF(doba!$N40&lt;=J$56,IF(doba!$O40&gt;J$56,J$57,0),0)</f>
        <v>0</v>
      </c>
      <c r="K78">
        <f>IF(doba!$N40&lt;=K$56,IF(doba!$O40&gt;K$56,K$57,0),0)</f>
        <v>0</v>
      </c>
      <c r="L78">
        <f>IF(doba!$N40&lt;=L$56,IF(doba!$O40&gt;L$56,L$57,0),0)</f>
        <v>0</v>
      </c>
      <c r="M78">
        <f>IF(doba!$N40&lt;=M$56,IF(doba!$O40&gt;M$56,M$57,0),0)</f>
        <v>0</v>
      </c>
      <c r="N78">
        <f>IF(doba!$N40&lt;=N$56,IF(doba!$O40&gt;N$56,N$57,0),0)</f>
        <v>0</v>
      </c>
      <c r="O78">
        <f>IF(doba!$N40&lt;=O$56,IF(doba!$O40&gt;O$56,O$57,0),0)</f>
        <v>0</v>
      </c>
      <c r="P78">
        <f>IF(doba!$N40&lt;=P$56,IF(doba!$O40&gt;P$56,P$57,0),0)</f>
        <v>0</v>
      </c>
      <c r="Q78">
        <f>IF(doba!$N40&lt;=Q$56,IF(doba!$O40&gt;Q$56,Q$57,0),0)</f>
        <v>0</v>
      </c>
      <c r="R78">
        <f>IF(doba!$N40&lt;=R$56,IF(doba!$O40&gt;R$56,R$57,0),0)</f>
        <v>0</v>
      </c>
      <c r="S78">
        <f>IF(doba!$N40&lt;=S$56,IF(doba!$O40&gt;S$56,S$57,0),0)</f>
        <v>0</v>
      </c>
      <c r="T78">
        <f>IF(doba!$N40&lt;=T$56,IF(doba!$O40&gt;T$56,T$57,0),0)</f>
        <v>0</v>
      </c>
      <c r="U78">
        <f>IF(doba!$N40&lt;=U$56,IF(doba!$O40&gt;U$56,U$57,0),0)</f>
        <v>0</v>
      </c>
      <c r="V78">
        <f>IF(doba!$N40&lt;=V$56,IF(doba!$O40&gt;V$56,V$57,0),0)</f>
        <v>0</v>
      </c>
      <c r="W78">
        <f>IF(doba!$N40&lt;=W$56,IF(doba!$O40&gt;W$56,W$57,0),0)</f>
        <v>0</v>
      </c>
      <c r="X78">
        <f>IF(doba!$N40&lt;=X$56,IF(doba!$O40&gt;X$56,X$57,0),0)</f>
        <v>0</v>
      </c>
      <c r="Y78">
        <f>IF(doba!$N40&lt;=Y$56,IF(doba!$O40&gt;Y$56,Y$57,0),0)</f>
        <v>0</v>
      </c>
      <c r="Z78">
        <f>IF(doba!$N40&lt;=Z$56,IF(doba!$O40&gt;Z$56,Z$57,0),0)</f>
        <v>0</v>
      </c>
      <c r="AA78">
        <f>IF(doba!$N40&lt;=AA$56,IF(doba!$O40&gt;AA$56,AA$57,0),0)</f>
        <v>0</v>
      </c>
      <c r="AB78">
        <f>IF(doba!$N40&lt;=AB$56,IF(doba!$O40&gt;AB$56,AB$57,0),0)</f>
        <v>0</v>
      </c>
      <c r="AC78" s="1">
        <f t="shared" si="2"/>
        <v>0</v>
      </c>
      <c r="AH78">
        <f>IF(doba!$N40&lt;=AH$56,IF(doba!$O40&gt;AH$56,AH$57,0),0)</f>
        <v>0</v>
      </c>
      <c r="AI78">
        <f>IF(doba!$N40&lt;=AI$56,IF(doba!$O40&gt;AI$56,AI$57,0),0)</f>
        <v>0</v>
      </c>
      <c r="AJ78">
        <f>IF(doba!$N40&lt;=AJ$56,IF(doba!$O40&gt;AJ$56,AJ$57,0),0)</f>
        <v>0</v>
      </c>
      <c r="AK78">
        <f>IF(doba!$N40&lt;=AK$56,IF(doba!$O40&gt;AK$56,AK$57,0),0)</f>
        <v>0</v>
      </c>
      <c r="AL78">
        <f>IF(doba!$N40&lt;=AL$56,IF(doba!$O40&gt;AL$56,AL$57,0),0)</f>
        <v>0</v>
      </c>
      <c r="AM78">
        <f>IF(doba!$N40&lt;=AM$56,IF(doba!$O40&gt;AM$56,AM$57,0),0)</f>
        <v>0</v>
      </c>
      <c r="AN78">
        <f>IF(doba!$N40&lt;=AN$56,IF(doba!$O40&gt;AN$56,AN$57,0),0)</f>
        <v>0</v>
      </c>
      <c r="AO78">
        <f>IF(doba!$N40&lt;=AO$56,IF(doba!$O40&gt;AO$56,AO$57,0),0)</f>
        <v>0</v>
      </c>
      <c r="AP78">
        <f>IF(doba!$N40&lt;=AP$56,IF(doba!$O40&gt;AP$56,AP$57,0),0)</f>
        <v>0</v>
      </c>
      <c r="AQ78">
        <f>IF(doba!$N40&lt;=AQ$56,IF(doba!$O40&gt;AQ$56,AQ$57,0),0)</f>
        <v>0</v>
      </c>
      <c r="AR78">
        <f>IF(doba!$N40&lt;=AR$56,IF(doba!$O40&gt;AR$56,AR$57,0),0)</f>
        <v>0</v>
      </c>
      <c r="AS78">
        <f>IF(doba!$N40&lt;=AS$56,IF(doba!$O40&gt;AS$56,AS$57,0),0)</f>
        <v>0</v>
      </c>
      <c r="AT78">
        <f>IF(doba!$N40&lt;=AT$56,IF(doba!$O40&gt;AT$56,AT$57,0),0)</f>
        <v>0</v>
      </c>
      <c r="AU78">
        <f>IF(doba!$N40&lt;=AU$56,IF(doba!$O40&gt;AU$56,AU$57,0),0)</f>
        <v>0</v>
      </c>
      <c r="AV78">
        <f>IF(doba!$N40&lt;=AV$56,IF(doba!$O40&gt;AV$56,AV$57,0),0)</f>
        <v>0</v>
      </c>
      <c r="AW78">
        <f>IF(doba!$N40&lt;=AW$56,IF(doba!$O40&gt;AW$56,AW$57,0),0)</f>
        <v>0</v>
      </c>
      <c r="AX78">
        <f>IF(doba!$N40&lt;=AX$56,IF(doba!$O40&gt;AX$56,AX$57,0),0)</f>
        <v>0</v>
      </c>
      <c r="AY78">
        <f>IF(doba!$N40&lt;=AY$56,IF(doba!$O40&gt;AY$56,AY$57,0),0)</f>
        <v>0</v>
      </c>
      <c r="AZ78">
        <f>IF(doba!$N40&lt;=AZ$56,IF(doba!$O40&gt;AZ$56,AZ$57,0),0)</f>
        <v>0</v>
      </c>
      <c r="BA78">
        <f>IF(doba!$N40&lt;=BA$56,IF(doba!$O40&gt;BA$56,BA$57,0),0)</f>
        <v>0</v>
      </c>
      <c r="BB78">
        <f>IF(doba!$N40&lt;=BB$56,IF(doba!$O40&gt;BB$56,BB$57,0),0)</f>
        <v>0</v>
      </c>
      <c r="BC78">
        <f>IF(doba!$N40&lt;=BC$56,IF(doba!$O40&gt;BC$56,BC$57,0),0)</f>
        <v>0</v>
      </c>
      <c r="BD78">
        <f>IF(doba!$N40&lt;=BD$56,IF(doba!$O40&gt;BD$56,BD$57,0),0)</f>
        <v>0</v>
      </c>
      <c r="BE78">
        <f>IF(doba!$N40&lt;=BE$56,IF(doba!$O40&gt;BE$56,BE$57,0),0)</f>
        <v>0</v>
      </c>
      <c r="BF78" s="1">
        <f t="shared" si="3"/>
        <v>0</v>
      </c>
    </row>
    <row r="79" spans="1:58" x14ac:dyDescent="0.2">
      <c r="A79">
        <v>22</v>
      </c>
      <c r="B79">
        <f>doba!$N41</f>
        <v>0</v>
      </c>
      <c r="C79">
        <f>doba!$O41</f>
        <v>0</v>
      </c>
      <c r="E79">
        <f>IF(doba!$N41&lt;=E$56,IF(doba!$O41&gt;E$56,E$57,0),0)</f>
        <v>0</v>
      </c>
      <c r="F79">
        <f>IF(doba!$N41&lt;=F$56,IF(doba!$O41&gt;F$56,F$57,0),0)</f>
        <v>0</v>
      </c>
      <c r="G79">
        <f>IF(doba!$N41&lt;=G$56,IF(doba!$O41&gt;G$56,G$57,0),0)</f>
        <v>0</v>
      </c>
      <c r="H79">
        <f>IF(doba!$N41&lt;=H$56,IF(doba!$O41&gt;H$56,H$57,0),0)</f>
        <v>0</v>
      </c>
      <c r="I79">
        <f>IF(doba!$N41&lt;=I$56,IF(doba!$O41&gt;I$56,I$57,0),0)</f>
        <v>0</v>
      </c>
      <c r="J79">
        <f>IF(doba!$N41&lt;=J$56,IF(doba!$O41&gt;J$56,J$57,0),0)</f>
        <v>0</v>
      </c>
      <c r="K79">
        <f>IF(doba!$N41&lt;=K$56,IF(doba!$O41&gt;K$56,K$57,0),0)</f>
        <v>0</v>
      </c>
      <c r="L79">
        <f>IF(doba!$N41&lt;=L$56,IF(doba!$O41&gt;L$56,L$57,0),0)</f>
        <v>0</v>
      </c>
      <c r="M79">
        <f>IF(doba!$N41&lt;=M$56,IF(doba!$O41&gt;M$56,M$57,0),0)</f>
        <v>0</v>
      </c>
      <c r="N79">
        <f>IF(doba!$N41&lt;=N$56,IF(doba!$O41&gt;N$56,N$57,0),0)</f>
        <v>0</v>
      </c>
      <c r="O79">
        <f>IF(doba!$N41&lt;=O$56,IF(doba!$O41&gt;O$56,O$57,0),0)</f>
        <v>0</v>
      </c>
      <c r="P79">
        <f>IF(doba!$N41&lt;=P$56,IF(doba!$O41&gt;P$56,P$57,0),0)</f>
        <v>0</v>
      </c>
      <c r="Q79">
        <f>IF(doba!$N41&lt;=Q$56,IF(doba!$O41&gt;Q$56,Q$57,0),0)</f>
        <v>0</v>
      </c>
      <c r="R79">
        <f>IF(doba!$N41&lt;=R$56,IF(doba!$O41&gt;R$56,R$57,0),0)</f>
        <v>0</v>
      </c>
      <c r="S79">
        <f>IF(doba!$N41&lt;=S$56,IF(doba!$O41&gt;S$56,S$57,0),0)</f>
        <v>0</v>
      </c>
      <c r="T79">
        <f>IF(doba!$N41&lt;=T$56,IF(doba!$O41&gt;T$56,T$57,0),0)</f>
        <v>0</v>
      </c>
      <c r="U79">
        <f>IF(doba!$N41&lt;=U$56,IF(doba!$O41&gt;U$56,U$57,0),0)</f>
        <v>0</v>
      </c>
      <c r="V79">
        <f>IF(doba!$N41&lt;=V$56,IF(doba!$O41&gt;V$56,V$57,0),0)</f>
        <v>0</v>
      </c>
      <c r="W79">
        <f>IF(doba!$N41&lt;=W$56,IF(doba!$O41&gt;W$56,W$57,0),0)</f>
        <v>0</v>
      </c>
      <c r="X79">
        <f>IF(doba!$N41&lt;=X$56,IF(doba!$O41&gt;X$56,X$57,0),0)</f>
        <v>0</v>
      </c>
      <c r="Y79">
        <f>IF(doba!$N41&lt;=Y$56,IF(doba!$O41&gt;Y$56,Y$57,0),0)</f>
        <v>0</v>
      </c>
      <c r="Z79">
        <f>IF(doba!$N41&lt;=Z$56,IF(doba!$O41&gt;Z$56,Z$57,0),0)</f>
        <v>0</v>
      </c>
      <c r="AA79">
        <f>IF(doba!$N41&lt;=AA$56,IF(doba!$O41&gt;AA$56,AA$57,0),0)</f>
        <v>0</v>
      </c>
      <c r="AB79">
        <f>IF(doba!$N41&lt;=AB$56,IF(doba!$O41&gt;AB$56,AB$57,0),0)</f>
        <v>0</v>
      </c>
      <c r="AC79" s="1">
        <f t="shared" si="2"/>
        <v>0</v>
      </c>
      <c r="AH79">
        <f>IF(doba!$N41&lt;=AH$56,IF(doba!$O41&gt;AH$56,AH$57,0),0)</f>
        <v>0</v>
      </c>
      <c r="AI79">
        <f>IF(doba!$N41&lt;=AI$56,IF(doba!$O41&gt;AI$56,AI$57,0),0)</f>
        <v>0</v>
      </c>
      <c r="AJ79">
        <f>IF(doba!$N41&lt;=AJ$56,IF(doba!$O41&gt;AJ$56,AJ$57,0),0)</f>
        <v>0</v>
      </c>
      <c r="AK79">
        <f>IF(doba!$N41&lt;=AK$56,IF(doba!$O41&gt;AK$56,AK$57,0),0)</f>
        <v>0</v>
      </c>
      <c r="AL79">
        <f>IF(doba!$N41&lt;=AL$56,IF(doba!$O41&gt;AL$56,AL$57,0),0)</f>
        <v>0</v>
      </c>
      <c r="AM79">
        <f>IF(doba!$N41&lt;=AM$56,IF(doba!$O41&gt;AM$56,AM$57,0),0)</f>
        <v>0</v>
      </c>
      <c r="AN79">
        <f>IF(doba!$N41&lt;=AN$56,IF(doba!$O41&gt;AN$56,AN$57,0),0)</f>
        <v>0</v>
      </c>
      <c r="AO79">
        <f>IF(doba!$N41&lt;=AO$56,IF(doba!$O41&gt;AO$56,AO$57,0),0)</f>
        <v>0</v>
      </c>
      <c r="AP79">
        <f>IF(doba!$N41&lt;=AP$56,IF(doba!$O41&gt;AP$56,AP$57,0),0)</f>
        <v>0</v>
      </c>
      <c r="AQ79">
        <f>IF(doba!$N41&lt;=AQ$56,IF(doba!$O41&gt;AQ$56,AQ$57,0),0)</f>
        <v>0</v>
      </c>
      <c r="AR79">
        <f>IF(doba!$N41&lt;=AR$56,IF(doba!$O41&gt;AR$56,AR$57,0),0)</f>
        <v>0</v>
      </c>
      <c r="AS79">
        <f>IF(doba!$N41&lt;=AS$56,IF(doba!$O41&gt;AS$56,AS$57,0),0)</f>
        <v>0</v>
      </c>
      <c r="AT79">
        <f>IF(doba!$N41&lt;=AT$56,IF(doba!$O41&gt;AT$56,AT$57,0),0)</f>
        <v>0</v>
      </c>
      <c r="AU79">
        <f>IF(doba!$N41&lt;=AU$56,IF(doba!$O41&gt;AU$56,AU$57,0),0)</f>
        <v>0</v>
      </c>
      <c r="AV79">
        <f>IF(doba!$N41&lt;=AV$56,IF(doba!$O41&gt;AV$56,AV$57,0),0)</f>
        <v>0</v>
      </c>
      <c r="AW79">
        <f>IF(doba!$N41&lt;=AW$56,IF(doba!$O41&gt;AW$56,AW$57,0),0)</f>
        <v>0</v>
      </c>
      <c r="AX79">
        <f>IF(doba!$N41&lt;=AX$56,IF(doba!$O41&gt;AX$56,AX$57,0),0)</f>
        <v>0</v>
      </c>
      <c r="AY79">
        <f>IF(doba!$N41&lt;=AY$56,IF(doba!$O41&gt;AY$56,AY$57,0),0)</f>
        <v>0</v>
      </c>
      <c r="AZ79">
        <f>IF(doba!$N41&lt;=AZ$56,IF(doba!$O41&gt;AZ$56,AZ$57,0),0)</f>
        <v>0</v>
      </c>
      <c r="BA79">
        <f>IF(doba!$N41&lt;=BA$56,IF(doba!$O41&gt;BA$56,BA$57,0),0)</f>
        <v>0</v>
      </c>
      <c r="BB79">
        <f>IF(doba!$N41&lt;=BB$56,IF(doba!$O41&gt;BB$56,BB$57,0),0)</f>
        <v>0</v>
      </c>
      <c r="BC79">
        <f>IF(doba!$N41&lt;=BC$56,IF(doba!$O41&gt;BC$56,BC$57,0),0)</f>
        <v>0</v>
      </c>
      <c r="BD79">
        <f>IF(doba!$N41&lt;=BD$56,IF(doba!$O41&gt;BD$56,BD$57,0),0)</f>
        <v>0</v>
      </c>
      <c r="BE79">
        <f>IF(doba!$N41&lt;=BE$56,IF(doba!$O41&gt;BE$56,BE$57,0),0)</f>
        <v>0</v>
      </c>
      <c r="BF79" s="1">
        <f t="shared" si="3"/>
        <v>0</v>
      </c>
    </row>
    <row r="80" spans="1:58" x14ac:dyDescent="0.2">
      <c r="A80">
        <v>23</v>
      </c>
      <c r="B80">
        <f>doba!$N42</f>
        <v>0</v>
      </c>
      <c r="C80">
        <f>doba!$O42</f>
        <v>0</v>
      </c>
      <c r="E80">
        <f>IF(doba!$N42&lt;=E$56,IF(doba!$O42&gt;E$56,E$57,0),0)</f>
        <v>0</v>
      </c>
      <c r="F80">
        <f>IF(doba!$N42&lt;=F$56,IF(doba!$O42&gt;F$56,F$57,0),0)</f>
        <v>0</v>
      </c>
      <c r="G80">
        <f>IF(doba!$N42&lt;=G$56,IF(doba!$O42&gt;G$56,G$57,0),0)</f>
        <v>0</v>
      </c>
      <c r="H80">
        <f>IF(doba!$N42&lt;=H$56,IF(doba!$O42&gt;H$56,H$57,0),0)</f>
        <v>0</v>
      </c>
      <c r="I80">
        <f>IF(doba!$N42&lt;=I$56,IF(doba!$O42&gt;I$56,I$57,0),0)</f>
        <v>0</v>
      </c>
      <c r="J80">
        <f>IF(doba!$N42&lt;=J$56,IF(doba!$O42&gt;J$56,J$57,0),0)</f>
        <v>0</v>
      </c>
      <c r="K80">
        <f>IF(doba!$N42&lt;=K$56,IF(doba!$O42&gt;K$56,K$57,0),0)</f>
        <v>0</v>
      </c>
      <c r="L80">
        <f>IF(doba!$N42&lt;=L$56,IF(doba!$O42&gt;L$56,L$57,0),0)</f>
        <v>0</v>
      </c>
      <c r="M80">
        <f>IF(doba!$N42&lt;=M$56,IF(doba!$O42&gt;M$56,M$57,0),0)</f>
        <v>0</v>
      </c>
      <c r="N80">
        <f>IF(doba!$N42&lt;=N$56,IF(doba!$O42&gt;N$56,N$57,0),0)</f>
        <v>0</v>
      </c>
      <c r="O80">
        <f>IF(doba!$N42&lt;=O$56,IF(doba!$O42&gt;O$56,O$57,0),0)</f>
        <v>0</v>
      </c>
      <c r="P80">
        <f>IF(doba!$N42&lt;=P$56,IF(doba!$O42&gt;P$56,P$57,0),0)</f>
        <v>0</v>
      </c>
      <c r="Q80">
        <f>IF(doba!$N42&lt;=Q$56,IF(doba!$O42&gt;Q$56,Q$57,0),0)</f>
        <v>0</v>
      </c>
      <c r="R80">
        <f>IF(doba!$N42&lt;=R$56,IF(doba!$O42&gt;R$56,R$57,0),0)</f>
        <v>0</v>
      </c>
      <c r="S80">
        <f>IF(doba!$N42&lt;=S$56,IF(doba!$O42&gt;S$56,S$57,0),0)</f>
        <v>0</v>
      </c>
      <c r="T80">
        <f>IF(doba!$N42&lt;=T$56,IF(doba!$O42&gt;T$56,T$57,0),0)</f>
        <v>0</v>
      </c>
      <c r="U80">
        <f>IF(doba!$N42&lt;=U$56,IF(doba!$O42&gt;U$56,U$57,0),0)</f>
        <v>0</v>
      </c>
      <c r="V80">
        <f>IF(doba!$N42&lt;=V$56,IF(doba!$O42&gt;V$56,V$57,0),0)</f>
        <v>0</v>
      </c>
      <c r="W80">
        <f>IF(doba!$N42&lt;=W$56,IF(doba!$O42&gt;W$56,W$57,0),0)</f>
        <v>0</v>
      </c>
      <c r="X80">
        <f>IF(doba!$N42&lt;=X$56,IF(doba!$O42&gt;X$56,X$57,0),0)</f>
        <v>0</v>
      </c>
      <c r="Y80">
        <f>IF(doba!$N42&lt;=Y$56,IF(doba!$O42&gt;Y$56,Y$57,0),0)</f>
        <v>0</v>
      </c>
      <c r="Z80">
        <f>IF(doba!$N42&lt;=Z$56,IF(doba!$O42&gt;Z$56,Z$57,0),0)</f>
        <v>0</v>
      </c>
      <c r="AA80">
        <f>IF(doba!$N42&lt;=AA$56,IF(doba!$O42&gt;AA$56,AA$57,0),0)</f>
        <v>0</v>
      </c>
      <c r="AB80">
        <f>IF(doba!$N42&lt;=AB$56,IF(doba!$O42&gt;AB$56,AB$57,0),0)</f>
        <v>0</v>
      </c>
      <c r="AC80" s="1">
        <f t="shared" si="2"/>
        <v>0</v>
      </c>
      <c r="AH80">
        <f>IF(doba!$N42&lt;=AH$56,IF(doba!$O42&gt;AH$56,AH$57,0),0)</f>
        <v>0</v>
      </c>
      <c r="AI80">
        <f>IF(doba!$N42&lt;=AI$56,IF(doba!$O42&gt;AI$56,AI$57,0),0)</f>
        <v>0</v>
      </c>
      <c r="AJ80">
        <f>IF(doba!$N42&lt;=AJ$56,IF(doba!$O42&gt;AJ$56,AJ$57,0),0)</f>
        <v>0</v>
      </c>
      <c r="AK80">
        <f>IF(doba!$N42&lt;=AK$56,IF(doba!$O42&gt;AK$56,AK$57,0),0)</f>
        <v>0</v>
      </c>
      <c r="AL80">
        <f>IF(doba!$N42&lt;=AL$56,IF(doba!$O42&gt;AL$56,AL$57,0),0)</f>
        <v>0</v>
      </c>
      <c r="AM80">
        <f>IF(doba!$N42&lt;=AM$56,IF(doba!$O42&gt;AM$56,AM$57,0),0)</f>
        <v>0</v>
      </c>
      <c r="AN80">
        <f>IF(doba!$N42&lt;=AN$56,IF(doba!$O42&gt;AN$56,AN$57,0),0)</f>
        <v>0</v>
      </c>
      <c r="AO80">
        <f>IF(doba!$N42&lt;=AO$56,IF(doba!$O42&gt;AO$56,AO$57,0),0)</f>
        <v>0</v>
      </c>
      <c r="AP80">
        <f>IF(doba!$N42&lt;=AP$56,IF(doba!$O42&gt;AP$56,AP$57,0),0)</f>
        <v>0</v>
      </c>
      <c r="AQ80">
        <f>IF(doba!$N42&lt;=AQ$56,IF(doba!$O42&gt;AQ$56,AQ$57,0),0)</f>
        <v>0</v>
      </c>
      <c r="AR80">
        <f>IF(doba!$N42&lt;=AR$56,IF(doba!$O42&gt;AR$56,AR$57,0),0)</f>
        <v>0</v>
      </c>
      <c r="AS80">
        <f>IF(doba!$N42&lt;=AS$56,IF(doba!$O42&gt;AS$56,AS$57,0),0)</f>
        <v>0</v>
      </c>
      <c r="AT80">
        <f>IF(doba!$N42&lt;=AT$56,IF(doba!$O42&gt;AT$56,AT$57,0),0)</f>
        <v>0</v>
      </c>
      <c r="AU80">
        <f>IF(doba!$N42&lt;=AU$56,IF(doba!$O42&gt;AU$56,AU$57,0),0)</f>
        <v>0</v>
      </c>
      <c r="AV80">
        <f>IF(doba!$N42&lt;=AV$56,IF(doba!$O42&gt;AV$56,AV$57,0),0)</f>
        <v>0</v>
      </c>
      <c r="AW80">
        <f>IF(doba!$N42&lt;=AW$56,IF(doba!$O42&gt;AW$56,AW$57,0),0)</f>
        <v>0</v>
      </c>
      <c r="AX80">
        <f>IF(doba!$N42&lt;=AX$56,IF(doba!$O42&gt;AX$56,AX$57,0),0)</f>
        <v>0</v>
      </c>
      <c r="AY80">
        <f>IF(doba!$N42&lt;=AY$56,IF(doba!$O42&gt;AY$56,AY$57,0),0)</f>
        <v>0</v>
      </c>
      <c r="AZ80">
        <f>IF(doba!$N42&lt;=AZ$56,IF(doba!$O42&gt;AZ$56,AZ$57,0),0)</f>
        <v>0</v>
      </c>
      <c r="BA80">
        <f>IF(doba!$N42&lt;=BA$56,IF(doba!$O42&gt;BA$56,BA$57,0),0)</f>
        <v>0</v>
      </c>
      <c r="BB80">
        <f>IF(doba!$N42&lt;=BB$56,IF(doba!$O42&gt;BB$56,BB$57,0),0)</f>
        <v>0</v>
      </c>
      <c r="BC80">
        <f>IF(doba!$N42&lt;=BC$56,IF(doba!$O42&gt;BC$56,BC$57,0),0)</f>
        <v>0</v>
      </c>
      <c r="BD80">
        <f>IF(doba!$N42&lt;=BD$56,IF(doba!$O42&gt;BD$56,BD$57,0),0)</f>
        <v>0</v>
      </c>
      <c r="BE80">
        <f>IF(doba!$N42&lt;=BE$56,IF(doba!$O42&gt;BE$56,BE$57,0),0)</f>
        <v>0</v>
      </c>
      <c r="BF80" s="1">
        <f t="shared" si="3"/>
        <v>0</v>
      </c>
    </row>
    <row r="81" spans="1:58" x14ac:dyDescent="0.2">
      <c r="A81">
        <v>24</v>
      </c>
      <c r="B81">
        <f>doba!$N43</f>
        <v>0</v>
      </c>
      <c r="C81">
        <f>doba!$O43</f>
        <v>0</v>
      </c>
      <c r="E81">
        <f>IF(doba!$N43&lt;=E$56,IF(doba!$O43&gt;E$56,E$57,0),0)</f>
        <v>0</v>
      </c>
      <c r="F81">
        <f>IF(doba!$N43&lt;=F$56,IF(doba!$O43&gt;F$56,F$57,0),0)</f>
        <v>0</v>
      </c>
      <c r="G81">
        <f>IF(doba!$N43&lt;=G$56,IF(doba!$O43&gt;G$56,G$57,0),0)</f>
        <v>0</v>
      </c>
      <c r="H81">
        <f>IF(doba!$N43&lt;=H$56,IF(doba!$O43&gt;H$56,H$57,0),0)</f>
        <v>0</v>
      </c>
      <c r="I81">
        <f>IF(doba!$N43&lt;=I$56,IF(doba!$O43&gt;I$56,I$57,0),0)</f>
        <v>0</v>
      </c>
      <c r="J81">
        <f>IF(doba!$N43&lt;=J$56,IF(doba!$O43&gt;J$56,J$57,0),0)</f>
        <v>0</v>
      </c>
      <c r="K81">
        <f>IF(doba!$N43&lt;=K$56,IF(doba!$O43&gt;K$56,K$57,0),0)</f>
        <v>0</v>
      </c>
      <c r="L81">
        <f>IF(doba!$N43&lt;=L$56,IF(doba!$O43&gt;L$56,L$57,0),0)</f>
        <v>0</v>
      </c>
      <c r="M81">
        <f>IF(doba!$N43&lt;=M$56,IF(doba!$O43&gt;M$56,M$57,0),0)</f>
        <v>0</v>
      </c>
      <c r="N81">
        <f>IF(doba!$N43&lt;=N$56,IF(doba!$O43&gt;N$56,N$57,0),0)</f>
        <v>0</v>
      </c>
      <c r="O81">
        <f>IF(doba!$N43&lt;=O$56,IF(doba!$O43&gt;O$56,O$57,0),0)</f>
        <v>0</v>
      </c>
      <c r="P81">
        <f>IF(doba!$N43&lt;=P$56,IF(doba!$O43&gt;P$56,P$57,0),0)</f>
        <v>0</v>
      </c>
      <c r="Q81">
        <f>IF(doba!$N43&lt;=Q$56,IF(doba!$O43&gt;Q$56,Q$57,0),0)</f>
        <v>0</v>
      </c>
      <c r="R81">
        <f>IF(doba!$N43&lt;=R$56,IF(doba!$O43&gt;R$56,R$57,0),0)</f>
        <v>0</v>
      </c>
      <c r="S81">
        <f>IF(doba!$N43&lt;=S$56,IF(doba!$O43&gt;S$56,S$57,0),0)</f>
        <v>0</v>
      </c>
      <c r="T81">
        <f>IF(doba!$N43&lt;=T$56,IF(doba!$O43&gt;T$56,T$57,0),0)</f>
        <v>0</v>
      </c>
      <c r="U81">
        <f>IF(doba!$N43&lt;=U$56,IF(doba!$O43&gt;U$56,U$57,0),0)</f>
        <v>0</v>
      </c>
      <c r="V81">
        <f>IF(doba!$N43&lt;=V$56,IF(doba!$O43&gt;V$56,V$57,0),0)</f>
        <v>0</v>
      </c>
      <c r="W81">
        <f>IF(doba!$N43&lt;=W$56,IF(doba!$O43&gt;W$56,W$57,0),0)</f>
        <v>0</v>
      </c>
      <c r="X81">
        <f>IF(doba!$N43&lt;=X$56,IF(doba!$O43&gt;X$56,X$57,0),0)</f>
        <v>0</v>
      </c>
      <c r="Y81">
        <f>IF(doba!$N43&lt;=Y$56,IF(doba!$O43&gt;Y$56,Y$57,0),0)</f>
        <v>0</v>
      </c>
      <c r="Z81">
        <f>IF(doba!$N43&lt;=Z$56,IF(doba!$O43&gt;Z$56,Z$57,0),0)</f>
        <v>0</v>
      </c>
      <c r="AA81">
        <f>IF(doba!$N43&lt;=AA$56,IF(doba!$O43&gt;AA$56,AA$57,0),0)</f>
        <v>0</v>
      </c>
      <c r="AB81">
        <f>IF(doba!$N43&lt;=AB$56,IF(doba!$O43&gt;AB$56,AB$57,0),0)</f>
        <v>0</v>
      </c>
      <c r="AC81" s="1">
        <f t="shared" si="2"/>
        <v>0</v>
      </c>
      <c r="AH81">
        <f>IF(doba!$N43&lt;=AH$56,IF(doba!$O43&gt;AH$56,AH$57,0),0)</f>
        <v>0</v>
      </c>
      <c r="AI81">
        <f>IF(doba!$N43&lt;=AI$56,IF(doba!$O43&gt;AI$56,AI$57,0),0)</f>
        <v>0</v>
      </c>
      <c r="AJ81">
        <f>IF(doba!$N43&lt;=AJ$56,IF(doba!$O43&gt;AJ$56,AJ$57,0),0)</f>
        <v>0</v>
      </c>
      <c r="AK81">
        <f>IF(doba!$N43&lt;=AK$56,IF(doba!$O43&gt;AK$56,AK$57,0),0)</f>
        <v>0</v>
      </c>
      <c r="AL81">
        <f>IF(doba!$N43&lt;=AL$56,IF(doba!$O43&gt;AL$56,AL$57,0),0)</f>
        <v>0</v>
      </c>
      <c r="AM81">
        <f>IF(doba!$N43&lt;=AM$56,IF(doba!$O43&gt;AM$56,AM$57,0),0)</f>
        <v>0</v>
      </c>
      <c r="AN81">
        <f>IF(doba!$N43&lt;=AN$56,IF(doba!$O43&gt;AN$56,AN$57,0),0)</f>
        <v>0</v>
      </c>
      <c r="AO81">
        <f>IF(doba!$N43&lt;=AO$56,IF(doba!$O43&gt;AO$56,AO$57,0),0)</f>
        <v>0</v>
      </c>
      <c r="AP81">
        <f>IF(doba!$N43&lt;=AP$56,IF(doba!$O43&gt;AP$56,AP$57,0),0)</f>
        <v>0</v>
      </c>
      <c r="AQ81">
        <f>IF(doba!$N43&lt;=AQ$56,IF(doba!$O43&gt;AQ$56,AQ$57,0),0)</f>
        <v>0</v>
      </c>
      <c r="AR81">
        <f>IF(doba!$N43&lt;=AR$56,IF(doba!$O43&gt;AR$56,AR$57,0),0)</f>
        <v>0</v>
      </c>
      <c r="AS81">
        <f>IF(doba!$N43&lt;=AS$56,IF(doba!$O43&gt;AS$56,AS$57,0),0)</f>
        <v>0</v>
      </c>
      <c r="AT81">
        <f>IF(doba!$N43&lt;=AT$56,IF(doba!$O43&gt;AT$56,AT$57,0),0)</f>
        <v>0</v>
      </c>
      <c r="AU81">
        <f>IF(doba!$N43&lt;=AU$56,IF(doba!$O43&gt;AU$56,AU$57,0),0)</f>
        <v>0</v>
      </c>
      <c r="AV81">
        <f>IF(doba!$N43&lt;=AV$56,IF(doba!$O43&gt;AV$56,AV$57,0),0)</f>
        <v>0</v>
      </c>
      <c r="AW81">
        <f>IF(doba!$N43&lt;=AW$56,IF(doba!$O43&gt;AW$56,AW$57,0),0)</f>
        <v>0</v>
      </c>
      <c r="AX81">
        <f>IF(doba!$N43&lt;=AX$56,IF(doba!$O43&gt;AX$56,AX$57,0),0)</f>
        <v>0</v>
      </c>
      <c r="AY81">
        <f>IF(doba!$N43&lt;=AY$56,IF(doba!$O43&gt;AY$56,AY$57,0),0)</f>
        <v>0</v>
      </c>
      <c r="AZ81">
        <f>IF(doba!$N43&lt;=AZ$56,IF(doba!$O43&gt;AZ$56,AZ$57,0),0)</f>
        <v>0</v>
      </c>
      <c r="BA81">
        <f>IF(doba!$N43&lt;=BA$56,IF(doba!$O43&gt;BA$56,BA$57,0),0)</f>
        <v>0</v>
      </c>
      <c r="BB81">
        <f>IF(doba!$N43&lt;=BB$56,IF(doba!$O43&gt;BB$56,BB$57,0),0)</f>
        <v>0</v>
      </c>
      <c r="BC81">
        <f>IF(doba!$N43&lt;=BC$56,IF(doba!$O43&gt;BC$56,BC$57,0),0)</f>
        <v>0</v>
      </c>
      <c r="BD81">
        <f>IF(doba!$N43&lt;=BD$56,IF(doba!$O43&gt;BD$56,BD$57,0),0)</f>
        <v>0</v>
      </c>
      <c r="BE81">
        <f>IF(doba!$N43&lt;=BE$56,IF(doba!$O43&gt;BE$56,BE$57,0),0)</f>
        <v>0</v>
      </c>
      <c r="BF81" s="1">
        <f t="shared" si="3"/>
        <v>0</v>
      </c>
    </row>
    <row r="82" spans="1:58" x14ac:dyDescent="0.2">
      <c r="A82">
        <v>25</v>
      </c>
      <c r="B82">
        <f>doba!$N44</f>
        <v>0</v>
      </c>
      <c r="C82">
        <f>doba!$O44</f>
        <v>0</v>
      </c>
      <c r="E82">
        <f>IF(doba!$N44&lt;=E$56,IF(doba!$O44&gt;E$56,E$57,0),0)</f>
        <v>0</v>
      </c>
      <c r="F82">
        <f>IF(doba!$N44&lt;=F$56,IF(doba!$O44&gt;F$56,F$57,0),0)</f>
        <v>0</v>
      </c>
      <c r="G82">
        <f>IF(doba!$N44&lt;=G$56,IF(doba!$O44&gt;G$56,G$57,0),0)</f>
        <v>0</v>
      </c>
      <c r="H82">
        <f>IF(doba!$N44&lt;=H$56,IF(doba!$O44&gt;H$56,H$57,0),0)</f>
        <v>0</v>
      </c>
      <c r="I82">
        <f>IF(doba!$N44&lt;=I$56,IF(doba!$O44&gt;I$56,I$57,0),0)</f>
        <v>0</v>
      </c>
      <c r="J82">
        <f>IF(doba!$N44&lt;=J$56,IF(doba!$O44&gt;J$56,J$57,0),0)</f>
        <v>0</v>
      </c>
      <c r="K82">
        <f>IF(doba!$N44&lt;=K$56,IF(doba!$O44&gt;K$56,K$57,0),0)</f>
        <v>0</v>
      </c>
      <c r="L82">
        <f>IF(doba!$N44&lt;=L$56,IF(doba!$O44&gt;L$56,L$57,0),0)</f>
        <v>0</v>
      </c>
      <c r="M82">
        <f>IF(doba!$N44&lt;=M$56,IF(doba!$O44&gt;M$56,M$57,0),0)</f>
        <v>0</v>
      </c>
      <c r="N82">
        <f>IF(doba!$N44&lt;=N$56,IF(doba!$O44&gt;N$56,N$57,0),0)</f>
        <v>0</v>
      </c>
      <c r="O82">
        <f>IF(doba!$N44&lt;=O$56,IF(doba!$O44&gt;O$56,O$57,0),0)</f>
        <v>0</v>
      </c>
      <c r="P82">
        <f>IF(doba!$N44&lt;=P$56,IF(doba!$O44&gt;P$56,P$57,0),0)</f>
        <v>0</v>
      </c>
      <c r="Q82">
        <f>IF(doba!$N44&lt;=Q$56,IF(doba!$O44&gt;Q$56,Q$57,0),0)</f>
        <v>0</v>
      </c>
      <c r="R82">
        <f>IF(doba!$N44&lt;=R$56,IF(doba!$O44&gt;R$56,R$57,0),0)</f>
        <v>0</v>
      </c>
      <c r="S82">
        <f>IF(doba!$N44&lt;=S$56,IF(doba!$O44&gt;S$56,S$57,0),0)</f>
        <v>0</v>
      </c>
      <c r="T82">
        <f>IF(doba!$N44&lt;=T$56,IF(doba!$O44&gt;T$56,T$57,0),0)</f>
        <v>0</v>
      </c>
      <c r="U82">
        <f>IF(doba!$N44&lt;=U$56,IF(doba!$O44&gt;U$56,U$57,0),0)</f>
        <v>0</v>
      </c>
      <c r="V82">
        <f>IF(doba!$N44&lt;=V$56,IF(doba!$O44&gt;V$56,V$57,0),0)</f>
        <v>0</v>
      </c>
      <c r="W82">
        <f>IF(doba!$N44&lt;=W$56,IF(doba!$O44&gt;W$56,W$57,0),0)</f>
        <v>0</v>
      </c>
      <c r="X82">
        <f>IF(doba!$N44&lt;=X$56,IF(doba!$O44&gt;X$56,X$57,0),0)</f>
        <v>0</v>
      </c>
      <c r="Y82">
        <f>IF(doba!$N44&lt;=Y$56,IF(doba!$O44&gt;Y$56,Y$57,0),0)</f>
        <v>0</v>
      </c>
      <c r="Z82">
        <f>IF(doba!$N44&lt;=Z$56,IF(doba!$O44&gt;Z$56,Z$57,0),0)</f>
        <v>0</v>
      </c>
      <c r="AA82">
        <f>IF(doba!$N44&lt;=AA$56,IF(doba!$O44&gt;AA$56,AA$57,0),0)</f>
        <v>0</v>
      </c>
      <c r="AB82">
        <f>IF(doba!$N44&lt;=AB$56,IF(doba!$O44&gt;AB$56,AB$57,0),0)</f>
        <v>0</v>
      </c>
      <c r="AC82" s="1">
        <f t="shared" si="2"/>
        <v>0</v>
      </c>
      <c r="AH82">
        <f>IF(doba!$N44&lt;=AH$56,IF(doba!$O44&gt;AH$56,AH$57,0),0)</f>
        <v>0</v>
      </c>
      <c r="AI82">
        <f>IF(doba!$N44&lt;=AI$56,IF(doba!$O44&gt;AI$56,AI$57,0),0)</f>
        <v>0</v>
      </c>
      <c r="AJ82">
        <f>IF(doba!$N44&lt;=AJ$56,IF(doba!$O44&gt;AJ$56,AJ$57,0),0)</f>
        <v>0</v>
      </c>
      <c r="AK82">
        <f>IF(doba!$N44&lt;=AK$56,IF(doba!$O44&gt;AK$56,AK$57,0),0)</f>
        <v>0</v>
      </c>
      <c r="AL82">
        <f>IF(doba!$N44&lt;=AL$56,IF(doba!$O44&gt;AL$56,AL$57,0),0)</f>
        <v>0</v>
      </c>
      <c r="AM82">
        <f>IF(doba!$N44&lt;=AM$56,IF(doba!$O44&gt;AM$56,AM$57,0),0)</f>
        <v>0</v>
      </c>
      <c r="AN82">
        <f>IF(doba!$N44&lt;=AN$56,IF(doba!$O44&gt;AN$56,AN$57,0),0)</f>
        <v>0</v>
      </c>
      <c r="AO82">
        <f>IF(doba!$N44&lt;=AO$56,IF(doba!$O44&gt;AO$56,AO$57,0),0)</f>
        <v>0</v>
      </c>
      <c r="AP82">
        <f>IF(doba!$N44&lt;=AP$56,IF(doba!$O44&gt;AP$56,AP$57,0),0)</f>
        <v>0</v>
      </c>
      <c r="AQ82">
        <f>IF(doba!$N44&lt;=AQ$56,IF(doba!$O44&gt;AQ$56,AQ$57,0),0)</f>
        <v>0</v>
      </c>
      <c r="AR82">
        <f>IF(doba!$N44&lt;=AR$56,IF(doba!$O44&gt;AR$56,AR$57,0),0)</f>
        <v>0</v>
      </c>
      <c r="AS82">
        <f>IF(doba!$N44&lt;=AS$56,IF(doba!$O44&gt;AS$56,AS$57,0),0)</f>
        <v>0</v>
      </c>
      <c r="AT82">
        <f>IF(doba!$N44&lt;=AT$56,IF(doba!$O44&gt;AT$56,AT$57,0),0)</f>
        <v>0</v>
      </c>
      <c r="AU82">
        <f>IF(doba!$N44&lt;=AU$56,IF(doba!$O44&gt;AU$56,AU$57,0),0)</f>
        <v>0</v>
      </c>
      <c r="AV82">
        <f>IF(doba!$N44&lt;=AV$56,IF(doba!$O44&gt;AV$56,AV$57,0),0)</f>
        <v>0</v>
      </c>
      <c r="AW82">
        <f>IF(doba!$N44&lt;=AW$56,IF(doba!$O44&gt;AW$56,AW$57,0),0)</f>
        <v>0</v>
      </c>
      <c r="AX82">
        <f>IF(doba!$N44&lt;=AX$56,IF(doba!$O44&gt;AX$56,AX$57,0),0)</f>
        <v>0</v>
      </c>
      <c r="AY82">
        <f>IF(doba!$N44&lt;=AY$56,IF(doba!$O44&gt;AY$56,AY$57,0),0)</f>
        <v>0</v>
      </c>
      <c r="AZ82">
        <f>IF(doba!$N44&lt;=AZ$56,IF(doba!$O44&gt;AZ$56,AZ$57,0),0)</f>
        <v>0</v>
      </c>
      <c r="BA82">
        <f>IF(doba!$N44&lt;=BA$56,IF(doba!$O44&gt;BA$56,BA$57,0),0)</f>
        <v>0</v>
      </c>
      <c r="BB82">
        <f>IF(doba!$N44&lt;=BB$56,IF(doba!$O44&gt;BB$56,BB$57,0),0)</f>
        <v>0</v>
      </c>
      <c r="BC82">
        <f>IF(doba!$N44&lt;=BC$56,IF(doba!$O44&gt;BC$56,BC$57,0),0)</f>
        <v>0</v>
      </c>
      <c r="BD82">
        <f>IF(doba!$N44&lt;=BD$56,IF(doba!$O44&gt;BD$56,BD$57,0),0)</f>
        <v>0</v>
      </c>
      <c r="BE82">
        <f>IF(doba!$N44&lt;=BE$56,IF(doba!$O44&gt;BE$56,BE$57,0),0)</f>
        <v>0</v>
      </c>
      <c r="BF82" s="1">
        <f t="shared" si="3"/>
        <v>0</v>
      </c>
    </row>
    <row r="83" spans="1:58" x14ac:dyDescent="0.2">
      <c r="A83">
        <v>26</v>
      </c>
      <c r="B83">
        <f>doba!$N45</f>
        <v>0</v>
      </c>
      <c r="C83">
        <f>doba!$O45</f>
        <v>0</v>
      </c>
      <c r="E83">
        <f>IF(doba!$N45&lt;=E$56,IF(doba!$O45&gt;E$56,E$57,0),0)</f>
        <v>0</v>
      </c>
      <c r="F83">
        <f>IF(doba!$N45&lt;=F$56,IF(doba!$O45&gt;F$56,F$57,0),0)</f>
        <v>0</v>
      </c>
      <c r="G83">
        <f>IF(doba!$N45&lt;=G$56,IF(doba!$O45&gt;G$56,G$57,0),0)</f>
        <v>0</v>
      </c>
      <c r="H83">
        <f>IF(doba!$N45&lt;=H$56,IF(doba!$O45&gt;H$56,H$57,0),0)</f>
        <v>0</v>
      </c>
      <c r="I83">
        <f>IF(doba!$N45&lt;=I$56,IF(doba!$O45&gt;I$56,I$57,0),0)</f>
        <v>0</v>
      </c>
      <c r="J83">
        <f>IF(doba!$N45&lt;=J$56,IF(doba!$O45&gt;J$56,J$57,0),0)</f>
        <v>0</v>
      </c>
      <c r="K83">
        <f>IF(doba!$N45&lt;=K$56,IF(doba!$O45&gt;K$56,K$57,0),0)</f>
        <v>0</v>
      </c>
      <c r="L83">
        <f>IF(doba!$N45&lt;=L$56,IF(doba!$O45&gt;L$56,L$57,0),0)</f>
        <v>0</v>
      </c>
      <c r="M83">
        <f>IF(doba!$N45&lt;=M$56,IF(doba!$O45&gt;M$56,M$57,0),0)</f>
        <v>0</v>
      </c>
      <c r="N83">
        <f>IF(doba!$N45&lt;=N$56,IF(doba!$O45&gt;N$56,N$57,0),0)</f>
        <v>0</v>
      </c>
      <c r="O83">
        <f>IF(doba!$N45&lt;=O$56,IF(doba!$O45&gt;O$56,O$57,0),0)</f>
        <v>0</v>
      </c>
      <c r="P83">
        <f>IF(doba!$N45&lt;=P$56,IF(doba!$O45&gt;P$56,P$57,0),0)</f>
        <v>0</v>
      </c>
      <c r="Q83">
        <f>IF(doba!$N45&lt;=Q$56,IF(doba!$O45&gt;Q$56,Q$57,0),0)</f>
        <v>0</v>
      </c>
      <c r="R83">
        <f>IF(doba!$N45&lt;=R$56,IF(doba!$O45&gt;R$56,R$57,0),0)</f>
        <v>0</v>
      </c>
      <c r="S83">
        <f>IF(doba!$N45&lt;=S$56,IF(doba!$O45&gt;S$56,S$57,0),0)</f>
        <v>0</v>
      </c>
      <c r="T83">
        <f>IF(doba!$N45&lt;=T$56,IF(doba!$O45&gt;T$56,T$57,0),0)</f>
        <v>0</v>
      </c>
      <c r="U83">
        <f>IF(doba!$N45&lt;=U$56,IF(doba!$O45&gt;U$56,U$57,0),0)</f>
        <v>0</v>
      </c>
      <c r="V83">
        <f>IF(doba!$N45&lt;=V$56,IF(doba!$O45&gt;V$56,V$57,0),0)</f>
        <v>0</v>
      </c>
      <c r="W83">
        <f>IF(doba!$N45&lt;=W$56,IF(doba!$O45&gt;W$56,W$57,0),0)</f>
        <v>0</v>
      </c>
      <c r="X83">
        <f>IF(doba!$N45&lt;=X$56,IF(doba!$O45&gt;X$56,X$57,0),0)</f>
        <v>0</v>
      </c>
      <c r="Y83">
        <f>IF(doba!$N45&lt;=Y$56,IF(doba!$O45&gt;Y$56,Y$57,0),0)</f>
        <v>0</v>
      </c>
      <c r="Z83">
        <f>IF(doba!$N45&lt;=Z$56,IF(doba!$O45&gt;Z$56,Z$57,0),0)</f>
        <v>0</v>
      </c>
      <c r="AA83">
        <f>IF(doba!$N45&lt;=AA$56,IF(doba!$O45&gt;AA$56,AA$57,0),0)</f>
        <v>0</v>
      </c>
      <c r="AB83">
        <f>IF(doba!$N45&lt;=AB$56,IF(doba!$O45&gt;AB$56,AB$57,0),0)</f>
        <v>0</v>
      </c>
      <c r="AC83" s="1">
        <f t="shared" si="2"/>
        <v>0</v>
      </c>
      <c r="AH83">
        <f>IF(doba!$N45&lt;=AH$56,IF(doba!$O45&gt;AH$56,AH$57,0),0)</f>
        <v>0</v>
      </c>
      <c r="AI83">
        <f>IF(doba!$N45&lt;=AI$56,IF(doba!$O45&gt;AI$56,AI$57,0),0)</f>
        <v>0</v>
      </c>
      <c r="AJ83">
        <f>IF(doba!$N45&lt;=AJ$56,IF(doba!$O45&gt;AJ$56,AJ$57,0),0)</f>
        <v>0</v>
      </c>
      <c r="AK83">
        <f>IF(doba!$N45&lt;=AK$56,IF(doba!$O45&gt;AK$56,AK$57,0),0)</f>
        <v>0</v>
      </c>
      <c r="AL83">
        <f>IF(doba!$N45&lt;=AL$56,IF(doba!$O45&gt;AL$56,AL$57,0),0)</f>
        <v>0</v>
      </c>
      <c r="AM83">
        <f>IF(doba!$N45&lt;=AM$56,IF(doba!$O45&gt;AM$56,AM$57,0),0)</f>
        <v>0</v>
      </c>
      <c r="AN83">
        <f>IF(doba!$N45&lt;=AN$56,IF(doba!$O45&gt;AN$56,AN$57,0),0)</f>
        <v>0</v>
      </c>
      <c r="AO83">
        <f>IF(doba!$N45&lt;=AO$56,IF(doba!$O45&gt;AO$56,AO$57,0),0)</f>
        <v>0</v>
      </c>
      <c r="AP83">
        <f>IF(doba!$N45&lt;=AP$56,IF(doba!$O45&gt;AP$56,AP$57,0),0)</f>
        <v>0</v>
      </c>
      <c r="AQ83">
        <f>IF(doba!$N45&lt;=AQ$56,IF(doba!$O45&gt;AQ$56,AQ$57,0),0)</f>
        <v>0</v>
      </c>
      <c r="AR83">
        <f>IF(doba!$N45&lt;=AR$56,IF(doba!$O45&gt;AR$56,AR$57,0),0)</f>
        <v>0</v>
      </c>
      <c r="AS83">
        <f>IF(doba!$N45&lt;=AS$56,IF(doba!$O45&gt;AS$56,AS$57,0),0)</f>
        <v>0</v>
      </c>
      <c r="AT83">
        <f>IF(doba!$N45&lt;=AT$56,IF(doba!$O45&gt;AT$56,AT$57,0),0)</f>
        <v>0</v>
      </c>
      <c r="AU83">
        <f>IF(doba!$N45&lt;=AU$56,IF(doba!$O45&gt;AU$56,AU$57,0),0)</f>
        <v>0</v>
      </c>
      <c r="AV83">
        <f>IF(doba!$N45&lt;=AV$56,IF(doba!$O45&gt;AV$56,AV$57,0),0)</f>
        <v>0</v>
      </c>
      <c r="AW83">
        <f>IF(doba!$N45&lt;=AW$56,IF(doba!$O45&gt;AW$56,AW$57,0),0)</f>
        <v>0</v>
      </c>
      <c r="AX83">
        <f>IF(doba!$N45&lt;=AX$56,IF(doba!$O45&gt;AX$56,AX$57,0),0)</f>
        <v>0</v>
      </c>
      <c r="AY83">
        <f>IF(doba!$N45&lt;=AY$56,IF(doba!$O45&gt;AY$56,AY$57,0),0)</f>
        <v>0</v>
      </c>
      <c r="AZ83">
        <f>IF(doba!$N45&lt;=AZ$56,IF(doba!$O45&gt;AZ$56,AZ$57,0),0)</f>
        <v>0</v>
      </c>
      <c r="BA83">
        <f>IF(doba!$N45&lt;=BA$56,IF(doba!$O45&gt;BA$56,BA$57,0),0)</f>
        <v>0</v>
      </c>
      <c r="BB83">
        <f>IF(doba!$N45&lt;=BB$56,IF(doba!$O45&gt;BB$56,BB$57,0),0)</f>
        <v>0</v>
      </c>
      <c r="BC83">
        <f>IF(doba!$N45&lt;=BC$56,IF(doba!$O45&gt;BC$56,BC$57,0),0)</f>
        <v>0</v>
      </c>
      <c r="BD83">
        <f>IF(doba!$N45&lt;=BD$56,IF(doba!$O45&gt;BD$56,BD$57,0),0)</f>
        <v>0</v>
      </c>
      <c r="BE83">
        <f>IF(doba!$N45&lt;=BE$56,IF(doba!$O45&gt;BE$56,BE$57,0),0)</f>
        <v>0</v>
      </c>
      <c r="BF83" s="1">
        <f t="shared" si="3"/>
        <v>0</v>
      </c>
    </row>
    <row r="84" spans="1:58" x14ac:dyDescent="0.2">
      <c r="A84">
        <v>27</v>
      </c>
      <c r="B84">
        <f>doba!$N46</f>
        <v>0</v>
      </c>
      <c r="C84">
        <f>doba!$O46</f>
        <v>0</v>
      </c>
      <c r="E84">
        <f>IF(doba!$N46&lt;=E$56,IF(doba!$O46&gt;E$56,E$57,0),0)</f>
        <v>0</v>
      </c>
      <c r="F84">
        <f>IF(doba!$N46&lt;=F$56,IF(doba!$O46&gt;F$56,F$57,0),0)</f>
        <v>0</v>
      </c>
      <c r="G84">
        <f>IF(doba!$N46&lt;=G$56,IF(doba!$O46&gt;G$56,G$57,0),0)</f>
        <v>0</v>
      </c>
      <c r="H84">
        <f>IF(doba!$N46&lt;=H$56,IF(doba!$O46&gt;H$56,H$57,0),0)</f>
        <v>0</v>
      </c>
      <c r="I84">
        <f>IF(doba!$N46&lt;=I$56,IF(doba!$O46&gt;I$56,I$57,0),0)</f>
        <v>0</v>
      </c>
      <c r="J84">
        <f>IF(doba!$N46&lt;=J$56,IF(doba!$O46&gt;J$56,J$57,0),0)</f>
        <v>0</v>
      </c>
      <c r="K84">
        <f>IF(doba!$N46&lt;=K$56,IF(doba!$O46&gt;K$56,K$57,0),0)</f>
        <v>0</v>
      </c>
      <c r="L84">
        <f>IF(doba!$N46&lt;=L$56,IF(doba!$O46&gt;L$56,L$57,0),0)</f>
        <v>0</v>
      </c>
      <c r="M84">
        <f>IF(doba!$N46&lt;=M$56,IF(doba!$O46&gt;M$56,M$57,0),0)</f>
        <v>0</v>
      </c>
      <c r="N84">
        <f>IF(doba!$N46&lt;=N$56,IF(doba!$O46&gt;N$56,N$57,0),0)</f>
        <v>0</v>
      </c>
      <c r="O84">
        <f>IF(doba!$N46&lt;=O$56,IF(doba!$O46&gt;O$56,O$57,0),0)</f>
        <v>0</v>
      </c>
      <c r="P84">
        <f>IF(doba!$N46&lt;=P$56,IF(doba!$O46&gt;P$56,P$57,0),0)</f>
        <v>0</v>
      </c>
      <c r="Q84">
        <f>IF(doba!$N46&lt;=Q$56,IF(doba!$O46&gt;Q$56,Q$57,0),0)</f>
        <v>0</v>
      </c>
      <c r="R84">
        <f>IF(doba!$N46&lt;=R$56,IF(doba!$O46&gt;R$56,R$57,0),0)</f>
        <v>0</v>
      </c>
      <c r="S84">
        <f>IF(doba!$N46&lt;=S$56,IF(doba!$O46&gt;S$56,S$57,0),0)</f>
        <v>0</v>
      </c>
      <c r="T84">
        <f>IF(doba!$N46&lt;=T$56,IF(doba!$O46&gt;T$56,T$57,0),0)</f>
        <v>0</v>
      </c>
      <c r="U84">
        <f>IF(doba!$N46&lt;=U$56,IF(doba!$O46&gt;U$56,U$57,0),0)</f>
        <v>0</v>
      </c>
      <c r="V84">
        <f>IF(doba!$N46&lt;=V$56,IF(doba!$O46&gt;V$56,V$57,0),0)</f>
        <v>0</v>
      </c>
      <c r="W84">
        <f>IF(doba!$N46&lt;=W$56,IF(doba!$O46&gt;W$56,W$57,0),0)</f>
        <v>0</v>
      </c>
      <c r="X84">
        <f>IF(doba!$N46&lt;=X$56,IF(doba!$O46&gt;X$56,X$57,0),0)</f>
        <v>0</v>
      </c>
      <c r="Y84">
        <f>IF(doba!$N46&lt;=Y$56,IF(doba!$O46&gt;Y$56,Y$57,0),0)</f>
        <v>0</v>
      </c>
      <c r="Z84">
        <f>IF(doba!$N46&lt;=Z$56,IF(doba!$O46&gt;Z$56,Z$57,0),0)</f>
        <v>0</v>
      </c>
      <c r="AA84">
        <f>IF(doba!$N46&lt;=AA$56,IF(doba!$O46&gt;AA$56,AA$57,0),0)</f>
        <v>0</v>
      </c>
      <c r="AB84">
        <f>IF(doba!$N46&lt;=AB$56,IF(doba!$O46&gt;AB$56,AB$57,0),0)</f>
        <v>0</v>
      </c>
      <c r="AC84" s="1">
        <f t="shared" si="2"/>
        <v>0</v>
      </c>
      <c r="AH84">
        <f>IF(doba!$N46&lt;=AH$56,IF(doba!$O46&gt;AH$56,AH$57,0),0)</f>
        <v>0</v>
      </c>
      <c r="AI84">
        <f>IF(doba!$N46&lt;=AI$56,IF(doba!$O46&gt;AI$56,AI$57,0),0)</f>
        <v>0</v>
      </c>
      <c r="AJ84">
        <f>IF(doba!$N46&lt;=AJ$56,IF(doba!$O46&gt;AJ$56,AJ$57,0),0)</f>
        <v>0</v>
      </c>
      <c r="AK84">
        <f>IF(doba!$N46&lt;=AK$56,IF(doba!$O46&gt;AK$56,AK$57,0),0)</f>
        <v>0</v>
      </c>
      <c r="AL84">
        <f>IF(doba!$N46&lt;=AL$56,IF(doba!$O46&gt;AL$56,AL$57,0),0)</f>
        <v>0</v>
      </c>
      <c r="AM84">
        <f>IF(doba!$N46&lt;=AM$56,IF(doba!$O46&gt;AM$56,AM$57,0),0)</f>
        <v>0</v>
      </c>
      <c r="AN84">
        <f>IF(doba!$N46&lt;=AN$56,IF(doba!$O46&gt;AN$56,AN$57,0),0)</f>
        <v>0</v>
      </c>
      <c r="AO84">
        <f>IF(doba!$N46&lt;=AO$56,IF(doba!$O46&gt;AO$56,AO$57,0),0)</f>
        <v>0</v>
      </c>
      <c r="AP84">
        <f>IF(doba!$N46&lt;=AP$56,IF(doba!$O46&gt;AP$56,AP$57,0),0)</f>
        <v>0</v>
      </c>
      <c r="AQ84">
        <f>IF(doba!$N46&lt;=AQ$56,IF(doba!$O46&gt;AQ$56,AQ$57,0),0)</f>
        <v>0</v>
      </c>
      <c r="AR84">
        <f>IF(doba!$N46&lt;=AR$56,IF(doba!$O46&gt;AR$56,AR$57,0),0)</f>
        <v>0</v>
      </c>
      <c r="AS84">
        <f>IF(doba!$N46&lt;=AS$56,IF(doba!$O46&gt;AS$56,AS$57,0),0)</f>
        <v>0</v>
      </c>
      <c r="AT84">
        <f>IF(doba!$N46&lt;=AT$56,IF(doba!$O46&gt;AT$56,AT$57,0),0)</f>
        <v>0</v>
      </c>
      <c r="AU84">
        <f>IF(doba!$N46&lt;=AU$56,IF(doba!$O46&gt;AU$56,AU$57,0),0)</f>
        <v>0</v>
      </c>
      <c r="AV84">
        <f>IF(doba!$N46&lt;=AV$56,IF(doba!$O46&gt;AV$56,AV$57,0),0)</f>
        <v>0</v>
      </c>
      <c r="AW84">
        <f>IF(doba!$N46&lt;=AW$56,IF(doba!$O46&gt;AW$56,AW$57,0),0)</f>
        <v>0</v>
      </c>
      <c r="AX84">
        <f>IF(doba!$N46&lt;=AX$56,IF(doba!$O46&gt;AX$56,AX$57,0),0)</f>
        <v>0</v>
      </c>
      <c r="AY84">
        <f>IF(doba!$N46&lt;=AY$56,IF(doba!$O46&gt;AY$56,AY$57,0),0)</f>
        <v>0</v>
      </c>
      <c r="AZ84">
        <f>IF(doba!$N46&lt;=AZ$56,IF(doba!$O46&gt;AZ$56,AZ$57,0),0)</f>
        <v>0</v>
      </c>
      <c r="BA84">
        <f>IF(doba!$N46&lt;=BA$56,IF(doba!$O46&gt;BA$56,BA$57,0),0)</f>
        <v>0</v>
      </c>
      <c r="BB84">
        <f>IF(doba!$N46&lt;=BB$56,IF(doba!$O46&gt;BB$56,BB$57,0),0)</f>
        <v>0</v>
      </c>
      <c r="BC84">
        <f>IF(doba!$N46&lt;=BC$56,IF(doba!$O46&gt;BC$56,BC$57,0),0)</f>
        <v>0</v>
      </c>
      <c r="BD84">
        <f>IF(doba!$N46&lt;=BD$56,IF(doba!$O46&gt;BD$56,BD$57,0),0)</f>
        <v>0</v>
      </c>
      <c r="BE84">
        <f>IF(doba!$N46&lt;=BE$56,IF(doba!$O46&gt;BE$56,BE$57,0),0)</f>
        <v>0</v>
      </c>
      <c r="BF84" s="1">
        <f t="shared" si="3"/>
        <v>0</v>
      </c>
    </row>
    <row r="85" spans="1:58" x14ac:dyDescent="0.2">
      <c r="A85">
        <v>28</v>
      </c>
      <c r="B85">
        <f>doba!$N47</f>
        <v>0</v>
      </c>
      <c r="C85">
        <f>doba!$O47</f>
        <v>0</v>
      </c>
      <c r="E85">
        <f>IF(doba!$N47&lt;=E$56,IF(doba!$O47&gt;E$56,E$57,0),0)</f>
        <v>0</v>
      </c>
      <c r="F85">
        <f>IF(doba!$N47&lt;=F$56,IF(doba!$O47&gt;F$56,F$57,0),0)</f>
        <v>0</v>
      </c>
      <c r="G85">
        <f>IF(doba!$N47&lt;=G$56,IF(doba!$O47&gt;G$56,G$57,0),0)</f>
        <v>0</v>
      </c>
      <c r="H85">
        <f>IF(doba!$N47&lt;=H$56,IF(doba!$O47&gt;H$56,H$57,0),0)</f>
        <v>0</v>
      </c>
      <c r="I85">
        <f>IF(doba!$N47&lt;=I$56,IF(doba!$O47&gt;I$56,I$57,0),0)</f>
        <v>0</v>
      </c>
      <c r="J85">
        <f>IF(doba!$N47&lt;=J$56,IF(doba!$O47&gt;J$56,J$57,0),0)</f>
        <v>0</v>
      </c>
      <c r="K85">
        <f>IF(doba!$N47&lt;=K$56,IF(doba!$O47&gt;K$56,K$57,0),0)</f>
        <v>0</v>
      </c>
      <c r="L85">
        <f>IF(doba!$N47&lt;=L$56,IF(doba!$O47&gt;L$56,L$57,0),0)</f>
        <v>0</v>
      </c>
      <c r="M85">
        <f>IF(doba!$N47&lt;=M$56,IF(doba!$O47&gt;M$56,M$57,0),0)</f>
        <v>0</v>
      </c>
      <c r="N85">
        <f>IF(doba!$N47&lt;=N$56,IF(doba!$O47&gt;N$56,N$57,0),0)</f>
        <v>0</v>
      </c>
      <c r="O85">
        <f>IF(doba!$N47&lt;=O$56,IF(doba!$O47&gt;O$56,O$57,0),0)</f>
        <v>0</v>
      </c>
      <c r="P85">
        <f>IF(doba!$N47&lt;=P$56,IF(doba!$O47&gt;P$56,P$57,0),0)</f>
        <v>0</v>
      </c>
      <c r="Q85">
        <f>IF(doba!$N47&lt;=Q$56,IF(doba!$O47&gt;Q$56,Q$57,0),0)</f>
        <v>0</v>
      </c>
      <c r="R85">
        <f>IF(doba!$N47&lt;=R$56,IF(doba!$O47&gt;R$56,R$57,0),0)</f>
        <v>0</v>
      </c>
      <c r="S85">
        <f>IF(doba!$N47&lt;=S$56,IF(doba!$O47&gt;S$56,S$57,0),0)</f>
        <v>0</v>
      </c>
      <c r="T85">
        <f>IF(doba!$N47&lt;=T$56,IF(doba!$O47&gt;T$56,T$57,0),0)</f>
        <v>0</v>
      </c>
      <c r="U85">
        <f>IF(doba!$N47&lt;=U$56,IF(doba!$O47&gt;U$56,U$57,0),0)</f>
        <v>0</v>
      </c>
      <c r="V85">
        <f>IF(doba!$N47&lt;=V$56,IF(doba!$O47&gt;V$56,V$57,0),0)</f>
        <v>0</v>
      </c>
      <c r="W85">
        <f>IF(doba!$N47&lt;=W$56,IF(doba!$O47&gt;W$56,W$57,0),0)</f>
        <v>0</v>
      </c>
      <c r="X85">
        <f>IF(doba!$N47&lt;=X$56,IF(doba!$O47&gt;X$56,X$57,0),0)</f>
        <v>0</v>
      </c>
      <c r="Y85">
        <f>IF(doba!$N47&lt;=Y$56,IF(doba!$O47&gt;Y$56,Y$57,0),0)</f>
        <v>0</v>
      </c>
      <c r="Z85">
        <f>IF(doba!$N47&lt;=Z$56,IF(doba!$O47&gt;Z$56,Z$57,0),0)</f>
        <v>0</v>
      </c>
      <c r="AA85">
        <f>IF(doba!$N47&lt;=AA$56,IF(doba!$O47&gt;AA$56,AA$57,0),0)</f>
        <v>0</v>
      </c>
      <c r="AB85">
        <f>IF(doba!$N47&lt;=AB$56,IF(doba!$O47&gt;AB$56,AB$57,0),0)</f>
        <v>0</v>
      </c>
      <c r="AC85" s="1">
        <f t="shared" si="2"/>
        <v>0</v>
      </c>
      <c r="AH85">
        <f>IF(doba!$N47&lt;=AH$56,IF(doba!$O47&gt;AH$56,AH$57,0),0)</f>
        <v>0</v>
      </c>
      <c r="AI85">
        <f>IF(doba!$N47&lt;=AI$56,IF(doba!$O47&gt;AI$56,AI$57,0),0)</f>
        <v>0</v>
      </c>
      <c r="AJ85">
        <f>IF(doba!$N47&lt;=AJ$56,IF(doba!$O47&gt;AJ$56,AJ$57,0),0)</f>
        <v>0</v>
      </c>
      <c r="AK85">
        <f>IF(doba!$N47&lt;=AK$56,IF(doba!$O47&gt;AK$56,AK$57,0),0)</f>
        <v>0</v>
      </c>
      <c r="AL85">
        <f>IF(doba!$N47&lt;=AL$56,IF(doba!$O47&gt;AL$56,AL$57,0),0)</f>
        <v>0</v>
      </c>
      <c r="AM85">
        <f>IF(doba!$N47&lt;=AM$56,IF(doba!$O47&gt;AM$56,AM$57,0),0)</f>
        <v>0</v>
      </c>
      <c r="AN85">
        <f>IF(doba!$N47&lt;=AN$56,IF(doba!$O47&gt;AN$56,AN$57,0),0)</f>
        <v>0</v>
      </c>
      <c r="AO85">
        <f>IF(doba!$N47&lt;=AO$56,IF(doba!$O47&gt;AO$56,AO$57,0),0)</f>
        <v>0</v>
      </c>
      <c r="AP85">
        <f>IF(doba!$N47&lt;=AP$56,IF(doba!$O47&gt;AP$56,AP$57,0),0)</f>
        <v>0</v>
      </c>
      <c r="AQ85">
        <f>IF(doba!$N47&lt;=AQ$56,IF(doba!$O47&gt;AQ$56,AQ$57,0),0)</f>
        <v>0</v>
      </c>
      <c r="AR85">
        <f>IF(doba!$N47&lt;=AR$56,IF(doba!$O47&gt;AR$56,AR$57,0),0)</f>
        <v>0</v>
      </c>
      <c r="AS85">
        <f>IF(doba!$N47&lt;=AS$56,IF(doba!$O47&gt;AS$56,AS$57,0),0)</f>
        <v>0</v>
      </c>
      <c r="AT85">
        <f>IF(doba!$N47&lt;=AT$56,IF(doba!$O47&gt;AT$56,AT$57,0),0)</f>
        <v>0</v>
      </c>
      <c r="AU85">
        <f>IF(doba!$N47&lt;=AU$56,IF(doba!$O47&gt;AU$56,AU$57,0),0)</f>
        <v>0</v>
      </c>
      <c r="AV85">
        <f>IF(doba!$N47&lt;=AV$56,IF(doba!$O47&gt;AV$56,AV$57,0),0)</f>
        <v>0</v>
      </c>
      <c r="AW85">
        <f>IF(doba!$N47&lt;=AW$56,IF(doba!$O47&gt;AW$56,AW$57,0),0)</f>
        <v>0</v>
      </c>
      <c r="AX85">
        <f>IF(doba!$N47&lt;=AX$56,IF(doba!$O47&gt;AX$56,AX$57,0),0)</f>
        <v>0</v>
      </c>
      <c r="AY85">
        <f>IF(doba!$N47&lt;=AY$56,IF(doba!$O47&gt;AY$56,AY$57,0),0)</f>
        <v>0</v>
      </c>
      <c r="AZ85">
        <f>IF(doba!$N47&lt;=AZ$56,IF(doba!$O47&gt;AZ$56,AZ$57,0),0)</f>
        <v>0</v>
      </c>
      <c r="BA85">
        <f>IF(doba!$N47&lt;=BA$56,IF(doba!$O47&gt;BA$56,BA$57,0),0)</f>
        <v>0</v>
      </c>
      <c r="BB85">
        <f>IF(doba!$N47&lt;=BB$56,IF(doba!$O47&gt;BB$56,BB$57,0),0)</f>
        <v>0</v>
      </c>
      <c r="BC85">
        <f>IF(doba!$N47&lt;=BC$56,IF(doba!$O47&gt;BC$56,BC$57,0),0)</f>
        <v>0</v>
      </c>
      <c r="BD85">
        <f>IF(doba!$N47&lt;=BD$56,IF(doba!$O47&gt;BD$56,BD$57,0),0)</f>
        <v>0</v>
      </c>
      <c r="BE85">
        <f>IF(doba!$N47&lt;=BE$56,IF(doba!$O47&gt;BE$56,BE$57,0),0)</f>
        <v>0</v>
      </c>
      <c r="BF85" s="1">
        <f t="shared" si="3"/>
        <v>0</v>
      </c>
    </row>
    <row r="86" spans="1:58" x14ac:dyDescent="0.2">
      <c r="A86">
        <v>29</v>
      </c>
      <c r="B86">
        <f>doba!$N48</f>
        <v>0</v>
      </c>
      <c r="C86">
        <f>doba!$O48</f>
        <v>0</v>
      </c>
      <c r="E86">
        <f>IF(doba!$N48&lt;=E$56,IF(doba!$O48&gt;E$56,E$57,0),0)</f>
        <v>0</v>
      </c>
      <c r="F86">
        <f>IF(doba!$N48&lt;=F$56,IF(doba!$O48&gt;F$56,F$57,0),0)</f>
        <v>0</v>
      </c>
      <c r="G86">
        <f>IF(doba!$N48&lt;=G$56,IF(doba!$O48&gt;G$56,G$57,0),0)</f>
        <v>0</v>
      </c>
      <c r="H86">
        <f>IF(doba!$N48&lt;=H$56,IF(doba!$O48&gt;H$56,H$57,0),0)</f>
        <v>0</v>
      </c>
      <c r="I86">
        <f>IF(doba!$N48&lt;=I$56,IF(doba!$O48&gt;I$56,I$57,0),0)</f>
        <v>0</v>
      </c>
      <c r="J86">
        <f>IF(doba!$N48&lt;=J$56,IF(doba!$O48&gt;J$56,J$57,0),0)</f>
        <v>0</v>
      </c>
      <c r="K86">
        <f>IF(doba!$N48&lt;=K$56,IF(doba!$O48&gt;K$56,K$57,0),0)</f>
        <v>0</v>
      </c>
      <c r="L86">
        <f>IF(doba!$N48&lt;=L$56,IF(doba!$O48&gt;L$56,L$57,0),0)</f>
        <v>0</v>
      </c>
      <c r="M86">
        <f>IF(doba!$N48&lt;=M$56,IF(doba!$O48&gt;M$56,M$57,0),0)</f>
        <v>0</v>
      </c>
      <c r="N86">
        <f>IF(doba!$N48&lt;=N$56,IF(doba!$O48&gt;N$56,N$57,0),0)</f>
        <v>0</v>
      </c>
      <c r="O86">
        <f>IF(doba!$N48&lt;=O$56,IF(doba!$O48&gt;O$56,O$57,0),0)</f>
        <v>0</v>
      </c>
      <c r="P86">
        <f>IF(doba!$N48&lt;=P$56,IF(doba!$O48&gt;P$56,P$57,0),0)</f>
        <v>0</v>
      </c>
      <c r="Q86">
        <f>IF(doba!$N48&lt;=Q$56,IF(doba!$O48&gt;Q$56,Q$57,0),0)</f>
        <v>0</v>
      </c>
      <c r="R86">
        <f>IF(doba!$N48&lt;=R$56,IF(doba!$O48&gt;R$56,R$57,0),0)</f>
        <v>0</v>
      </c>
      <c r="S86">
        <f>IF(doba!$N48&lt;=S$56,IF(doba!$O48&gt;S$56,S$57,0),0)</f>
        <v>0</v>
      </c>
      <c r="T86">
        <f>IF(doba!$N48&lt;=T$56,IF(doba!$O48&gt;T$56,T$57,0),0)</f>
        <v>0</v>
      </c>
      <c r="U86">
        <f>IF(doba!$N48&lt;=U$56,IF(doba!$O48&gt;U$56,U$57,0),0)</f>
        <v>0</v>
      </c>
      <c r="V86">
        <f>IF(doba!$N48&lt;=V$56,IF(doba!$O48&gt;V$56,V$57,0),0)</f>
        <v>0</v>
      </c>
      <c r="W86">
        <f>IF(doba!$N48&lt;=W$56,IF(doba!$O48&gt;W$56,W$57,0),0)</f>
        <v>0</v>
      </c>
      <c r="X86">
        <f>IF(doba!$N48&lt;=X$56,IF(doba!$O48&gt;X$56,X$57,0),0)</f>
        <v>0</v>
      </c>
      <c r="Y86">
        <f>IF(doba!$N48&lt;=Y$56,IF(doba!$O48&gt;Y$56,Y$57,0),0)</f>
        <v>0</v>
      </c>
      <c r="Z86">
        <f>IF(doba!$N48&lt;=Z$56,IF(doba!$O48&gt;Z$56,Z$57,0),0)</f>
        <v>0</v>
      </c>
      <c r="AA86">
        <f>IF(doba!$N48&lt;=AA$56,IF(doba!$O48&gt;AA$56,AA$57,0),0)</f>
        <v>0</v>
      </c>
      <c r="AB86">
        <f>IF(doba!$N48&lt;=AB$56,IF(doba!$O48&gt;AB$56,AB$57,0),0)</f>
        <v>0</v>
      </c>
      <c r="AC86" s="1">
        <f t="shared" si="2"/>
        <v>0</v>
      </c>
      <c r="AH86">
        <f>IF(doba!$N48&lt;=AH$56,IF(doba!$O48&gt;AH$56,AH$57,0),0)</f>
        <v>0</v>
      </c>
      <c r="AI86">
        <f>IF(doba!$N48&lt;=AI$56,IF(doba!$O48&gt;AI$56,AI$57,0),0)</f>
        <v>0</v>
      </c>
      <c r="AJ86">
        <f>IF(doba!$N48&lt;=AJ$56,IF(doba!$O48&gt;AJ$56,AJ$57,0),0)</f>
        <v>0</v>
      </c>
      <c r="AK86">
        <f>IF(doba!$N48&lt;=AK$56,IF(doba!$O48&gt;AK$56,AK$57,0),0)</f>
        <v>0</v>
      </c>
      <c r="AL86">
        <f>IF(doba!$N48&lt;=AL$56,IF(doba!$O48&gt;AL$56,AL$57,0),0)</f>
        <v>0</v>
      </c>
      <c r="AM86">
        <f>IF(doba!$N48&lt;=AM$56,IF(doba!$O48&gt;AM$56,AM$57,0),0)</f>
        <v>0</v>
      </c>
      <c r="AN86">
        <f>IF(doba!$N48&lt;=AN$56,IF(doba!$O48&gt;AN$56,AN$57,0),0)</f>
        <v>0</v>
      </c>
      <c r="AO86">
        <f>IF(doba!$N48&lt;=AO$56,IF(doba!$O48&gt;AO$56,AO$57,0),0)</f>
        <v>0</v>
      </c>
      <c r="AP86">
        <f>IF(doba!$N48&lt;=AP$56,IF(doba!$O48&gt;AP$56,AP$57,0),0)</f>
        <v>0</v>
      </c>
      <c r="AQ86">
        <f>IF(doba!$N48&lt;=AQ$56,IF(doba!$O48&gt;AQ$56,AQ$57,0),0)</f>
        <v>0</v>
      </c>
      <c r="AR86">
        <f>IF(doba!$N48&lt;=AR$56,IF(doba!$O48&gt;AR$56,AR$57,0),0)</f>
        <v>0</v>
      </c>
      <c r="AS86">
        <f>IF(doba!$N48&lt;=AS$56,IF(doba!$O48&gt;AS$56,AS$57,0),0)</f>
        <v>0</v>
      </c>
      <c r="AT86">
        <f>IF(doba!$N48&lt;=AT$56,IF(doba!$O48&gt;AT$56,AT$57,0),0)</f>
        <v>0</v>
      </c>
      <c r="AU86">
        <f>IF(doba!$N48&lt;=AU$56,IF(doba!$O48&gt;AU$56,AU$57,0),0)</f>
        <v>0</v>
      </c>
      <c r="AV86">
        <f>IF(doba!$N48&lt;=AV$56,IF(doba!$O48&gt;AV$56,AV$57,0),0)</f>
        <v>0</v>
      </c>
      <c r="AW86">
        <f>IF(doba!$N48&lt;=AW$56,IF(doba!$O48&gt;AW$56,AW$57,0),0)</f>
        <v>0</v>
      </c>
      <c r="AX86">
        <f>IF(doba!$N48&lt;=AX$56,IF(doba!$O48&gt;AX$56,AX$57,0),0)</f>
        <v>0</v>
      </c>
      <c r="AY86">
        <f>IF(doba!$N48&lt;=AY$56,IF(doba!$O48&gt;AY$56,AY$57,0),0)</f>
        <v>0</v>
      </c>
      <c r="AZ86">
        <f>IF(doba!$N48&lt;=AZ$56,IF(doba!$O48&gt;AZ$56,AZ$57,0),0)</f>
        <v>0</v>
      </c>
      <c r="BA86">
        <f>IF(doba!$N48&lt;=BA$56,IF(doba!$O48&gt;BA$56,BA$57,0),0)</f>
        <v>0</v>
      </c>
      <c r="BB86">
        <f>IF(doba!$N48&lt;=BB$56,IF(doba!$O48&gt;BB$56,BB$57,0),0)</f>
        <v>0</v>
      </c>
      <c r="BC86">
        <f>IF(doba!$N48&lt;=BC$56,IF(doba!$O48&gt;BC$56,BC$57,0),0)</f>
        <v>0</v>
      </c>
      <c r="BD86">
        <f>IF(doba!$N48&lt;=BD$56,IF(doba!$O48&gt;BD$56,BD$57,0),0)</f>
        <v>0</v>
      </c>
      <c r="BE86">
        <f>IF(doba!$N48&lt;=BE$56,IF(doba!$O48&gt;BE$56,BE$57,0),0)</f>
        <v>0</v>
      </c>
      <c r="BF86" s="1">
        <f t="shared" si="3"/>
        <v>0</v>
      </c>
    </row>
    <row r="87" spans="1:58" x14ac:dyDescent="0.2">
      <c r="A87">
        <v>30</v>
      </c>
      <c r="B87">
        <f>doba!$N49</f>
        <v>0</v>
      </c>
      <c r="C87">
        <f>doba!$O49</f>
        <v>0</v>
      </c>
      <c r="E87">
        <f>IF(doba!$N49&lt;=E$56,IF(doba!$O49&gt;E$56,E$57,0),0)</f>
        <v>0</v>
      </c>
      <c r="F87">
        <f>IF(doba!$N49&lt;=F$56,IF(doba!$O49&gt;F$56,F$57,0),0)</f>
        <v>0</v>
      </c>
      <c r="G87">
        <f>IF(doba!$N49&lt;=G$56,IF(doba!$O49&gt;G$56,G$57,0),0)</f>
        <v>0</v>
      </c>
      <c r="H87">
        <f>IF(doba!$N49&lt;=H$56,IF(doba!$O49&gt;H$56,H$57,0),0)</f>
        <v>0</v>
      </c>
      <c r="I87">
        <f>IF(doba!$N49&lt;=I$56,IF(doba!$O49&gt;I$56,I$57,0),0)</f>
        <v>0</v>
      </c>
      <c r="J87">
        <f>IF(doba!$N49&lt;=J$56,IF(doba!$O49&gt;J$56,J$57,0),0)</f>
        <v>0</v>
      </c>
      <c r="K87">
        <f>IF(doba!$N49&lt;=K$56,IF(doba!$O49&gt;K$56,K$57,0),0)</f>
        <v>0</v>
      </c>
      <c r="L87">
        <f>IF(doba!$N49&lt;=L$56,IF(doba!$O49&gt;L$56,L$57,0),0)</f>
        <v>0</v>
      </c>
      <c r="M87">
        <f>IF(doba!$N49&lt;=M$56,IF(doba!$O49&gt;M$56,M$57,0),0)</f>
        <v>0</v>
      </c>
      <c r="N87">
        <f>IF(doba!$N49&lt;=N$56,IF(doba!$O49&gt;N$56,N$57,0),0)</f>
        <v>0</v>
      </c>
      <c r="O87">
        <f>IF(doba!$N49&lt;=O$56,IF(doba!$O49&gt;O$56,O$57,0),0)</f>
        <v>0</v>
      </c>
      <c r="P87">
        <f>IF(doba!$N49&lt;=P$56,IF(doba!$O49&gt;P$56,P$57,0),0)</f>
        <v>0</v>
      </c>
      <c r="Q87">
        <f>IF(doba!$N49&lt;=Q$56,IF(doba!$O49&gt;Q$56,Q$57,0),0)</f>
        <v>0</v>
      </c>
      <c r="R87">
        <f>IF(doba!$N49&lt;=R$56,IF(doba!$O49&gt;R$56,R$57,0),0)</f>
        <v>0</v>
      </c>
      <c r="S87">
        <f>IF(doba!$N49&lt;=S$56,IF(doba!$O49&gt;S$56,S$57,0),0)</f>
        <v>0</v>
      </c>
      <c r="T87">
        <f>IF(doba!$N49&lt;=T$56,IF(doba!$O49&gt;T$56,T$57,0),0)</f>
        <v>0</v>
      </c>
      <c r="U87">
        <f>IF(doba!$N49&lt;=U$56,IF(doba!$O49&gt;U$56,U$57,0),0)</f>
        <v>0</v>
      </c>
      <c r="V87">
        <f>IF(doba!$N49&lt;=V$56,IF(doba!$O49&gt;V$56,V$57,0),0)</f>
        <v>0</v>
      </c>
      <c r="W87">
        <f>IF(doba!$N49&lt;=W$56,IF(doba!$O49&gt;W$56,W$57,0),0)</f>
        <v>0</v>
      </c>
      <c r="X87">
        <f>IF(doba!$N49&lt;=X$56,IF(doba!$O49&gt;X$56,X$57,0),0)</f>
        <v>0</v>
      </c>
      <c r="Y87">
        <f>IF(doba!$N49&lt;=Y$56,IF(doba!$O49&gt;Y$56,Y$57,0),0)</f>
        <v>0</v>
      </c>
      <c r="Z87">
        <f>IF(doba!$N49&lt;=Z$56,IF(doba!$O49&gt;Z$56,Z$57,0),0)</f>
        <v>0</v>
      </c>
      <c r="AA87">
        <f>IF(doba!$N49&lt;=AA$56,IF(doba!$O49&gt;AA$56,AA$57,0),0)</f>
        <v>0</v>
      </c>
      <c r="AB87">
        <f>IF(doba!$N49&lt;=AB$56,IF(doba!$O49&gt;AB$56,AB$57,0),0)</f>
        <v>0</v>
      </c>
      <c r="AC87" s="1">
        <f t="shared" si="2"/>
        <v>0</v>
      </c>
      <c r="AH87">
        <f>IF(doba!$N49&lt;=AH$56,IF(doba!$O49&gt;AH$56,AH$57,0),0)</f>
        <v>0</v>
      </c>
      <c r="AI87">
        <f>IF(doba!$N49&lt;=AI$56,IF(doba!$O49&gt;AI$56,AI$57,0),0)</f>
        <v>0</v>
      </c>
      <c r="AJ87">
        <f>IF(doba!$N49&lt;=AJ$56,IF(doba!$O49&gt;AJ$56,AJ$57,0),0)</f>
        <v>0</v>
      </c>
      <c r="AK87">
        <f>IF(doba!$N49&lt;=AK$56,IF(doba!$O49&gt;AK$56,AK$57,0),0)</f>
        <v>0</v>
      </c>
      <c r="AL87">
        <f>IF(doba!$N49&lt;=AL$56,IF(doba!$O49&gt;AL$56,AL$57,0),0)</f>
        <v>0</v>
      </c>
      <c r="AM87">
        <f>IF(doba!$N49&lt;=AM$56,IF(doba!$O49&gt;AM$56,AM$57,0),0)</f>
        <v>0</v>
      </c>
      <c r="AN87">
        <f>IF(doba!$N49&lt;=AN$56,IF(doba!$O49&gt;AN$56,AN$57,0),0)</f>
        <v>0</v>
      </c>
      <c r="AO87">
        <f>IF(doba!$N49&lt;=AO$56,IF(doba!$O49&gt;AO$56,AO$57,0),0)</f>
        <v>0</v>
      </c>
      <c r="AP87">
        <f>IF(doba!$N49&lt;=AP$56,IF(doba!$O49&gt;AP$56,AP$57,0),0)</f>
        <v>0</v>
      </c>
      <c r="AQ87">
        <f>IF(doba!$N49&lt;=AQ$56,IF(doba!$O49&gt;AQ$56,AQ$57,0),0)</f>
        <v>0</v>
      </c>
      <c r="AR87">
        <f>IF(doba!$N49&lt;=AR$56,IF(doba!$O49&gt;AR$56,AR$57,0),0)</f>
        <v>0</v>
      </c>
      <c r="AS87">
        <f>IF(doba!$N49&lt;=AS$56,IF(doba!$O49&gt;AS$56,AS$57,0),0)</f>
        <v>0</v>
      </c>
      <c r="AT87">
        <f>IF(doba!$N49&lt;=AT$56,IF(doba!$O49&gt;AT$56,AT$57,0),0)</f>
        <v>0</v>
      </c>
      <c r="AU87">
        <f>IF(doba!$N49&lt;=AU$56,IF(doba!$O49&gt;AU$56,AU$57,0),0)</f>
        <v>0</v>
      </c>
      <c r="AV87">
        <f>IF(doba!$N49&lt;=AV$56,IF(doba!$O49&gt;AV$56,AV$57,0),0)</f>
        <v>0</v>
      </c>
      <c r="AW87">
        <f>IF(doba!$N49&lt;=AW$56,IF(doba!$O49&gt;AW$56,AW$57,0),0)</f>
        <v>0</v>
      </c>
      <c r="AX87">
        <f>IF(doba!$N49&lt;=AX$56,IF(doba!$O49&gt;AX$56,AX$57,0),0)</f>
        <v>0</v>
      </c>
      <c r="AY87">
        <f>IF(doba!$N49&lt;=AY$56,IF(doba!$O49&gt;AY$56,AY$57,0),0)</f>
        <v>0</v>
      </c>
      <c r="AZ87">
        <f>IF(doba!$N49&lt;=AZ$56,IF(doba!$O49&gt;AZ$56,AZ$57,0),0)</f>
        <v>0</v>
      </c>
      <c r="BA87">
        <f>IF(doba!$N49&lt;=BA$56,IF(doba!$O49&gt;BA$56,BA$57,0),0)</f>
        <v>0</v>
      </c>
      <c r="BB87">
        <f>IF(doba!$N49&lt;=BB$56,IF(doba!$O49&gt;BB$56,BB$57,0),0)</f>
        <v>0</v>
      </c>
      <c r="BC87">
        <f>IF(doba!$N49&lt;=BC$56,IF(doba!$O49&gt;BC$56,BC$57,0),0)</f>
        <v>0</v>
      </c>
      <c r="BD87">
        <f>IF(doba!$N49&lt;=BD$56,IF(doba!$O49&gt;BD$56,BD$57,0),0)</f>
        <v>0</v>
      </c>
      <c r="BE87">
        <f>IF(doba!$N49&lt;=BE$56,IF(doba!$O49&gt;BE$56,BE$57,0),0)</f>
        <v>0</v>
      </c>
      <c r="BF87" s="1">
        <f t="shared" si="3"/>
        <v>0</v>
      </c>
    </row>
    <row r="88" spans="1:58" x14ac:dyDescent="0.2">
      <c r="A88">
        <v>31</v>
      </c>
      <c r="B88">
        <f>doba!$N50</f>
        <v>0</v>
      </c>
      <c r="C88">
        <f>doba!$O50</f>
        <v>0</v>
      </c>
      <c r="E88">
        <f>IF(doba!$N50&lt;=E$56,IF(doba!$O50&gt;E$56,E$57,0),0)</f>
        <v>0</v>
      </c>
      <c r="F88">
        <f>IF(doba!$N50&lt;=F$56,IF(doba!$O50&gt;F$56,F$57,0),0)</f>
        <v>0</v>
      </c>
      <c r="G88">
        <f>IF(doba!$N50&lt;=G$56,IF(doba!$O50&gt;G$56,G$57,0),0)</f>
        <v>0</v>
      </c>
      <c r="H88">
        <f>IF(doba!$N50&lt;=H$56,IF(doba!$O50&gt;H$56,H$57,0),0)</f>
        <v>0</v>
      </c>
      <c r="I88">
        <f>IF(doba!$N50&lt;=I$56,IF(doba!$O50&gt;I$56,I$57,0),0)</f>
        <v>0</v>
      </c>
      <c r="J88">
        <f>IF(doba!$N50&lt;=J$56,IF(doba!$O50&gt;J$56,J$57,0),0)</f>
        <v>0</v>
      </c>
      <c r="K88">
        <f>IF(doba!$N50&lt;=K$56,IF(doba!$O50&gt;K$56,K$57,0),0)</f>
        <v>0</v>
      </c>
      <c r="L88">
        <f>IF(doba!$N50&lt;=L$56,IF(doba!$O50&gt;L$56,L$57,0),0)</f>
        <v>0</v>
      </c>
      <c r="M88">
        <f>IF(doba!$N50&lt;=M$56,IF(doba!$O50&gt;M$56,M$57,0),0)</f>
        <v>0</v>
      </c>
      <c r="N88">
        <f>IF(doba!$N50&lt;=N$56,IF(doba!$O50&gt;N$56,N$57,0),0)</f>
        <v>0</v>
      </c>
      <c r="O88">
        <f>IF(doba!$N50&lt;=O$56,IF(doba!$O50&gt;O$56,O$57,0),0)</f>
        <v>0</v>
      </c>
      <c r="P88">
        <f>IF(doba!$N50&lt;=P$56,IF(doba!$O50&gt;P$56,P$57,0),0)</f>
        <v>0</v>
      </c>
      <c r="Q88">
        <f>IF(doba!$N50&lt;=Q$56,IF(doba!$O50&gt;Q$56,Q$57,0),0)</f>
        <v>0</v>
      </c>
      <c r="R88">
        <f>IF(doba!$N50&lt;=R$56,IF(doba!$O50&gt;R$56,R$57,0),0)</f>
        <v>0</v>
      </c>
      <c r="S88">
        <f>IF(doba!$N50&lt;=S$56,IF(doba!$O50&gt;S$56,S$57,0),0)</f>
        <v>0</v>
      </c>
      <c r="T88">
        <f>IF(doba!$N50&lt;=T$56,IF(doba!$O50&gt;T$56,T$57,0),0)</f>
        <v>0</v>
      </c>
      <c r="U88">
        <f>IF(doba!$N50&lt;=U$56,IF(doba!$O50&gt;U$56,U$57,0),0)</f>
        <v>0</v>
      </c>
      <c r="V88">
        <f>IF(doba!$N50&lt;=V$56,IF(doba!$O50&gt;V$56,V$57,0),0)</f>
        <v>0</v>
      </c>
      <c r="W88">
        <f>IF(doba!$N50&lt;=W$56,IF(doba!$O50&gt;W$56,W$57,0),0)</f>
        <v>0</v>
      </c>
      <c r="X88">
        <f>IF(doba!$N50&lt;=X$56,IF(doba!$O50&gt;X$56,X$57,0),0)</f>
        <v>0</v>
      </c>
      <c r="Y88">
        <f>IF(doba!$N50&lt;=Y$56,IF(doba!$O50&gt;Y$56,Y$57,0),0)</f>
        <v>0</v>
      </c>
      <c r="Z88">
        <f>IF(doba!$N50&lt;=Z$56,IF(doba!$O50&gt;Z$56,Z$57,0),0)</f>
        <v>0</v>
      </c>
      <c r="AA88">
        <f>IF(doba!$N50&lt;=AA$56,IF(doba!$O50&gt;AA$56,AA$57,0),0)</f>
        <v>0</v>
      </c>
      <c r="AB88">
        <f>IF(doba!$N50&lt;=AB$56,IF(doba!$O50&gt;AB$56,AB$57,0),0)</f>
        <v>0</v>
      </c>
      <c r="AC88" s="1">
        <f t="shared" si="2"/>
        <v>0</v>
      </c>
      <c r="AH88">
        <f>IF(doba!$N50&lt;=AH$56,IF(doba!$O50&gt;AH$56,AH$57,0),0)</f>
        <v>0</v>
      </c>
      <c r="AI88">
        <f>IF(doba!$N50&lt;=AI$56,IF(doba!$O50&gt;AI$56,AI$57,0),0)</f>
        <v>0</v>
      </c>
      <c r="AJ88">
        <f>IF(doba!$N50&lt;=AJ$56,IF(doba!$O50&gt;AJ$56,AJ$57,0),0)</f>
        <v>0</v>
      </c>
      <c r="AK88">
        <f>IF(doba!$N50&lt;=AK$56,IF(doba!$O50&gt;AK$56,AK$57,0),0)</f>
        <v>0</v>
      </c>
      <c r="AL88">
        <f>IF(doba!$N50&lt;=AL$56,IF(doba!$O50&gt;AL$56,AL$57,0),0)</f>
        <v>0</v>
      </c>
      <c r="AM88">
        <f>IF(doba!$N50&lt;=AM$56,IF(doba!$O50&gt;AM$56,AM$57,0),0)</f>
        <v>0</v>
      </c>
      <c r="AN88">
        <f>IF(doba!$N50&lt;=AN$56,IF(doba!$O50&gt;AN$56,AN$57,0),0)</f>
        <v>0</v>
      </c>
      <c r="AO88">
        <f>IF(doba!$N50&lt;=AO$56,IF(doba!$O50&gt;AO$56,AO$57,0),0)</f>
        <v>0</v>
      </c>
      <c r="AP88">
        <f>IF(doba!$N50&lt;=AP$56,IF(doba!$O50&gt;AP$56,AP$57,0),0)</f>
        <v>0</v>
      </c>
      <c r="AQ88">
        <f>IF(doba!$N50&lt;=AQ$56,IF(doba!$O50&gt;AQ$56,AQ$57,0),0)</f>
        <v>0</v>
      </c>
      <c r="AR88">
        <f>IF(doba!$N50&lt;=AR$56,IF(doba!$O50&gt;AR$56,AR$57,0),0)</f>
        <v>0</v>
      </c>
      <c r="AS88">
        <f>IF(doba!$N50&lt;=AS$56,IF(doba!$O50&gt;AS$56,AS$57,0),0)</f>
        <v>0</v>
      </c>
      <c r="AT88">
        <f>IF(doba!$N50&lt;=AT$56,IF(doba!$O50&gt;AT$56,AT$57,0),0)</f>
        <v>0</v>
      </c>
      <c r="AU88">
        <f>IF(doba!$N50&lt;=AU$56,IF(doba!$O50&gt;AU$56,AU$57,0),0)</f>
        <v>0</v>
      </c>
      <c r="AV88">
        <f>IF(doba!$N50&lt;=AV$56,IF(doba!$O50&gt;AV$56,AV$57,0),0)</f>
        <v>0</v>
      </c>
      <c r="AW88">
        <f>IF(doba!$N50&lt;=AW$56,IF(doba!$O50&gt;AW$56,AW$57,0),0)</f>
        <v>0</v>
      </c>
      <c r="AX88">
        <f>IF(doba!$N50&lt;=AX$56,IF(doba!$O50&gt;AX$56,AX$57,0),0)</f>
        <v>0</v>
      </c>
      <c r="AY88">
        <f>IF(doba!$N50&lt;=AY$56,IF(doba!$O50&gt;AY$56,AY$57,0),0)</f>
        <v>0</v>
      </c>
      <c r="AZ88">
        <f>IF(doba!$N50&lt;=AZ$56,IF(doba!$O50&gt;AZ$56,AZ$57,0),0)</f>
        <v>0</v>
      </c>
      <c r="BA88">
        <f>IF(doba!$N50&lt;=BA$56,IF(doba!$O50&gt;BA$56,BA$57,0),0)</f>
        <v>0</v>
      </c>
      <c r="BB88">
        <f>IF(doba!$N50&lt;=BB$56,IF(doba!$O50&gt;BB$56,BB$57,0),0)</f>
        <v>0</v>
      </c>
      <c r="BC88">
        <f>IF(doba!$N50&lt;=BC$56,IF(doba!$O50&gt;BC$56,BC$57,0),0)</f>
        <v>0</v>
      </c>
      <c r="BD88">
        <f>IF(doba!$N50&lt;=BD$56,IF(doba!$O50&gt;BD$56,BD$57,0),0)</f>
        <v>0</v>
      </c>
      <c r="BE88">
        <f>IF(doba!$N50&lt;=BE$56,IF(doba!$O50&gt;BE$56,BE$57,0),0)</f>
        <v>0</v>
      </c>
      <c r="BF88" s="1">
        <f t="shared" si="3"/>
        <v>0</v>
      </c>
    </row>
    <row r="89" spans="1:58" x14ac:dyDescent="0.2">
      <c r="A89">
        <v>32</v>
      </c>
      <c r="B89">
        <f>doba!$N51</f>
        <v>0</v>
      </c>
      <c r="C89">
        <f>doba!$O51</f>
        <v>0</v>
      </c>
      <c r="E89">
        <f>IF(doba!$N51&lt;=E$56,IF(doba!$O51&gt;E$56,E$57,0),0)</f>
        <v>0</v>
      </c>
      <c r="F89">
        <f>IF(doba!$N51&lt;=F$56,IF(doba!$O51&gt;F$56,F$57,0),0)</f>
        <v>0</v>
      </c>
      <c r="G89">
        <f>IF(doba!$N51&lt;=G$56,IF(doba!$O51&gt;G$56,G$57,0),0)</f>
        <v>0</v>
      </c>
      <c r="H89">
        <f>IF(doba!$N51&lt;=H$56,IF(doba!$O51&gt;H$56,H$57,0),0)</f>
        <v>0</v>
      </c>
      <c r="I89">
        <f>IF(doba!$N51&lt;=I$56,IF(doba!$O51&gt;I$56,I$57,0),0)</f>
        <v>0</v>
      </c>
      <c r="J89">
        <f>IF(doba!$N51&lt;=J$56,IF(doba!$O51&gt;J$56,J$57,0),0)</f>
        <v>0</v>
      </c>
      <c r="K89">
        <f>IF(doba!$N51&lt;=K$56,IF(doba!$O51&gt;K$56,K$57,0),0)</f>
        <v>0</v>
      </c>
      <c r="L89">
        <f>IF(doba!$N51&lt;=L$56,IF(doba!$O51&gt;L$56,L$57,0),0)</f>
        <v>0</v>
      </c>
      <c r="M89">
        <f>IF(doba!$N51&lt;=M$56,IF(doba!$O51&gt;M$56,M$57,0),0)</f>
        <v>0</v>
      </c>
      <c r="N89">
        <f>IF(doba!$N51&lt;=N$56,IF(doba!$O51&gt;N$56,N$57,0),0)</f>
        <v>0</v>
      </c>
      <c r="O89">
        <f>IF(doba!$N51&lt;=O$56,IF(doba!$O51&gt;O$56,O$57,0),0)</f>
        <v>0</v>
      </c>
      <c r="P89">
        <f>IF(doba!$N51&lt;=P$56,IF(doba!$O51&gt;P$56,P$57,0),0)</f>
        <v>0</v>
      </c>
      <c r="Q89">
        <f>IF(doba!$N51&lt;=Q$56,IF(doba!$O51&gt;Q$56,Q$57,0),0)</f>
        <v>0</v>
      </c>
      <c r="R89">
        <f>IF(doba!$N51&lt;=R$56,IF(doba!$O51&gt;R$56,R$57,0),0)</f>
        <v>0</v>
      </c>
      <c r="S89">
        <f>IF(doba!$N51&lt;=S$56,IF(doba!$O51&gt;S$56,S$57,0),0)</f>
        <v>0</v>
      </c>
      <c r="T89">
        <f>IF(doba!$N51&lt;=T$56,IF(doba!$O51&gt;T$56,T$57,0),0)</f>
        <v>0</v>
      </c>
      <c r="U89">
        <f>IF(doba!$N51&lt;=U$56,IF(doba!$O51&gt;U$56,U$57,0),0)</f>
        <v>0</v>
      </c>
      <c r="V89">
        <f>IF(doba!$N51&lt;=V$56,IF(doba!$O51&gt;V$56,V$57,0),0)</f>
        <v>0</v>
      </c>
      <c r="W89">
        <f>IF(doba!$N51&lt;=W$56,IF(doba!$O51&gt;W$56,W$57,0),0)</f>
        <v>0</v>
      </c>
      <c r="X89">
        <f>IF(doba!$N51&lt;=X$56,IF(doba!$O51&gt;X$56,X$57,0),0)</f>
        <v>0</v>
      </c>
      <c r="Y89">
        <f>IF(doba!$N51&lt;=Y$56,IF(doba!$O51&gt;Y$56,Y$57,0),0)</f>
        <v>0</v>
      </c>
      <c r="Z89">
        <f>IF(doba!$N51&lt;=Z$56,IF(doba!$O51&gt;Z$56,Z$57,0),0)</f>
        <v>0</v>
      </c>
      <c r="AA89">
        <f>IF(doba!$N51&lt;=AA$56,IF(doba!$O51&gt;AA$56,AA$57,0),0)</f>
        <v>0</v>
      </c>
      <c r="AB89">
        <f>IF(doba!$N51&lt;=AB$56,IF(doba!$O51&gt;AB$56,AB$57,0),0)</f>
        <v>0</v>
      </c>
      <c r="AC89" s="1">
        <f t="shared" si="2"/>
        <v>0</v>
      </c>
      <c r="AH89">
        <f>IF(doba!$N51&lt;=AH$56,IF(doba!$O51&gt;AH$56,AH$57,0),0)</f>
        <v>0</v>
      </c>
      <c r="AI89">
        <f>IF(doba!$N51&lt;=AI$56,IF(doba!$O51&gt;AI$56,AI$57,0),0)</f>
        <v>0</v>
      </c>
      <c r="AJ89">
        <f>IF(doba!$N51&lt;=AJ$56,IF(doba!$O51&gt;AJ$56,AJ$57,0),0)</f>
        <v>0</v>
      </c>
      <c r="AK89">
        <f>IF(doba!$N51&lt;=AK$56,IF(doba!$O51&gt;AK$56,AK$57,0),0)</f>
        <v>0</v>
      </c>
      <c r="AL89">
        <f>IF(doba!$N51&lt;=AL$56,IF(doba!$O51&gt;AL$56,AL$57,0),0)</f>
        <v>0</v>
      </c>
      <c r="AM89">
        <f>IF(doba!$N51&lt;=AM$56,IF(doba!$O51&gt;AM$56,AM$57,0),0)</f>
        <v>0</v>
      </c>
      <c r="AN89">
        <f>IF(doba!$N51&lt;=AN$56,IF(doba!$O51&gt;AN$56,AN$57,0),0)</f>
        <v>0</v>
      </c>
      <c r="AO89">
        <f>IF(doba!$N51&lt;=AO$56,IF(doba!$O51&gt;AO$56,AO$57,0),0)</f>
        <v>0</v>
      </c>
      <c r="AP89">
        <f>IF(doba!$N51&lt;=AP$56,IF(doba!$O51&gt;AP$56,AP$57,0),0)</f>
        <v>0</v>
      </c>
      <c r="AQ89">
        <f>IF(doba!$N51&lt;=AQ$56,IF(doba!$O51&gt;AQ$56,AQ$57,0),0)</f>
        <v>0</v>
      </c>
      <c r="AR89">
        <f>IF(doba!$N51&lt;=AR$56,IF(doba!$O51&gt;AR$56,AR$57,0),0)</f>
        <v>0</v>
      </c>
      <c r="AS89">
        <f>IF(doba!$N51&lt;=AS$56,IF(doba!$O51&gt;AS$56,AS$57,0),0)</f>
        <v>0</v>
      </c>
      <c r="AT89">
        <f>IF(doba!$N51&lt;=AT$56,IF(doba!$O51&gt;AT$56,AT$57,0),0)</f>
        <v>0</v>
      </c>
      <c r="AU89">
        <f>IF(doba!$N51&lt;=AU$56,IF(doba!$O51&gt;AU$56,AU$57,0),0)</f>
        <v>0</v>
      </c>
      <c r="AV89">
        <f>IF(doba!$N51&lt;=AV$56,IF(doba!$O51&gt;AV$56,AV$57,0),0)</f>
        <v>0</v>
      </c>
      <c r="AW89">
        <f>IF(doba!$N51&lt;=AW$56,IF(doba!$O51&gt;AW$56,AW$57,0),0)</f>
        <v>0</v>
      </c>
      <c r="AX89">
        <f>IF(doba!$N51&lt;=AX$56,IF(doba!$O51&gt;AX$56,AX$57,0),0)</f>
        <v>0</v>
      </c>
      <c r="AY89">
        <f>IF(doba!$N51&lt;=AY$56,IF(doba!$O51&gt;AY$56,AY$57,0),0)</f>
        <v>0</v>
      </c>
      <c r="AZ89">
        <f>IF(doba!$N51&lt;=AZ$56,IF(doba!$O51&gt;AZ$56,AZ$57,0),0)</f>
        <v>0</v>
      </c>
      <c r="BA89">
        <f>IF(doba!$N51&lt;=BA$56,IF(doba!$O51&gt;BA$56,BA$57,0),0)</f>
        <v>0</v>
      </c>
      <c r="BB89">
        <f>IF(doba!$N51&lt;=BB$56,IF(doba!$O51&gt;BB$56,BB$57,0),0)</f>
        <v>0</v>
      </c>
      <c r="BC89">
        <f>IF(doba!$N51&lt;=BC$56,IF(doba!$O51&gt;BC$56,BC$57,0),0)</f>
        <v>0</v>
      </c>
      <c r="BD89">
        <f>IF(doba!$N51&lt;=BD$56,IF(doba!$O51&gt;BD$56,BD$57,0),0)</f>
        <v>0</v>
      </c>
      <c r="BE89">
        <f>IF(doba!$N51&lt;=BE$56,IF(doba!$O51&gt;BE$56,BE$57,0),0)</f>
        <v>0</v>
      </c>
      <c r="BF89" s="1">
        <f t="shared" si="3"/>
        <v>0</v>
      </c>
    </row>
    <row r="90" spans="1:58" x14ac:dyDescent="0.2">
      <c r="A90">
        <v>33</v>
      </c>
      <c r="B90">
        <f>doba!$N52</f>
        <v>0</v>
      </c>
      <c r="C90">
        <f>doba!$O52</f>
        <v>0</v>
      </c>
      <c r="E90">
        <f>IF(doba!$N52&lt;=E$56,IF(doba!$O52&gt;E$56,E$57,0),0)</f>
        <v>0</v>
      </c>
      <c r="F90">
        <f>IF(doba!$N52&lt;=F$56,IF(doba!$O52&gt;F$56,F$57,0),0)</f>
        <v>0</v>
      </c>
      <c r="G90">
        <f>IF(doba!$N52&lt;=G$56,IF(doba!$O52&gt;G$56,G$57,0),0)</f>
        <v>0</v>
      </c>
      <c r="H90">
        <f>IF(doba!$N52&lt;=H$56,IF(doba!$O52&gt;H$56,H$57,0),0)</f>
        <v>0</v>
      </c>
      <c r="I90">
        <f>IF(doba!$N52&lt;=I$56,IF(doba!$O52&gt;I$56,I$57,0),0)</f>
        <v>0</v>
      </c>
      <c r="J90">
        <f>IF(doba!$N52&lt;=J$56,IF(doba!$O52&gt;J$56,J$57,0),0)</f>
        <v>0</v>
      </c>
      <c r="K90">
        <f>IF(doba!$N52&lt;=K$56,IF(doba!$O52&gt;K$56,K$57,0),0)</f>
        <v>0</v>
      </c>
      <c r="L90">
        <f>IF(doba!$N52&lt;=L$56,IF(doba!$O52&gt;L$56,L$57,0),0)</f>
        <v>0</v>
      </c>
      <c r="M90">
        <f>IF(doba!$N52&lt;=M$56,IF(doba!$O52&gt;M$56,M$57,0),0)</f>
        <v>0</v>
      </c>
      <c r="N90">
        <f>IF(doba!$N52&lt;=N$56,IF(doba!$O52&gt;N$56,N$57,0),0)</f>
        <v>0</v>
      </c>
      <c r="O90">
        <f>IF(doba!$N52&lt;=O$56,IF(doba!$O52&gt;O$56,O$57,0),0)</f>
        <v>0</v>
      </c>
      <c r="P90">
        <f>IF(doba!$N52&lt;=P$56,IF(doba!$O52&gt;P$56,P$57,0),0)</f>
        <v>0</v>
      </c>
      <c r="Q90">
        <f>IF(doba!$N52&lt;=Q$56,IF(doba!$O52&gt;Q$56,Q$57,0),0)</f>
        <v>0</v>
      </c>
      <c r="R90">
        <f>IF(doba!$N52&lt;=R$56,IF(doba!$O52&gt;R$56,R$57,0),0)</f>
        <v>0</v>
      </c>
      <c r="S90">
        <f>IF(doba!$N52&lt;=S$56,IF(doba!$O52&gt;S$56,S$57,0),0)</f>
        <v>0</v>
      </c>
      <c r="T90">
        <f>IF(doba!$N52&lt;=T$56,IF(doba!$O52&gt;T$56,T$57,0),0)</f>
        <v>0</v>
      </c>
      <c r="U90">
        <f>IF(doba!$N52&lt;=U$56,IF(doba!$O52&gt;U$56,U$57,0),0)</f>
        <v>0</v>
      </c>
      <c r="V90">
        <f>IF(doba!$N52&lt;=V$56,IF(doba!$O52&gt;V$56,V$57,0),0)</f>
        <v>0</v>
      </c>
      <c r="W90">
        <f>IF(doba!$N52&lt;=W$56,IF(doba!$O52&gt;W$56,W$57,0),0)</f>
        <v>0</v>
      </c>
      <c r="X90">
        <f>IF(doba!$N52&lt;=X$56,IF(doba!$O52&gt;X$56,X$57,0),0)</f>
        <v>0</v>
      </c>
      <c r="Y90">
        <f>IF(doba!$N52&lt;=Y$56,IF(doba!$O52&gt;Y$56,Y$57,0),0)</f>
        <v>0</v>
      </c>
      <c r="Z90">
        <f>IF(doba!$N52&lt;=Z$56,IF(doba!$O52&gt;Z$56,Z$57,0),0)</f>
        <v>0</v>
      </c>
      <c r="AA90">
        <f>IF(doba!$N52&lt;=AA$56,IF(doba!$O52&gt;AA$56,AA$57,0),0)</f>
        <v>0</v>
      </c>
      <c r="AB90">
        <f>IF(doba!$N52&lt;=AB$56,IF(doba!$O52&gt;AB$56,AB$57,0),0)</f>
        <v>0</v>
      </c>
      <c r="AC90" s="1">
        <f t="shared" si="2"/>
        <v>0</v>
      </c>
      <c r="AH90">
        <f>IF(doba!$N52&lt;=AH$56,IF(doba!$O52&gt;AH$56,AH$57,0),0)</f>
        <v>0</v>
      </c>
      <c r="AI90">
        <f>IF(doba!$N52&lt;=AI$56,IF(doba!$O52&gt;AI$56,AI$57,0),0)</f>
        <v>0</v>
      </c>
      <c r="AJ90">
        <f>IF(doba!$N52&lt;=AJ$56,IF(doba!$O52&gt;AJ$56,AJ$57,0),0)</f>
        <v>0</v>
      </c>
      <c r="AK90">
        <f>IF(doba!$N52&lt;=AK$56,IF(doba!$O52&gt;AK$56,AK$57,0),0)</f>
        <v>0</v>
      </c>
      <c r="AL90">
        <f>IF(doba!$N52&lt;=AL$56,IF(doba!$O52&gt;AL$56,AL$57,0),0)</f>
        <v>0</v>
      </c>
      <c r="AM90">
        <f>IF(doba!$N52&lt;=AM$56,IF(doba!$O52&gt;AM$56,AM$57,0),0)</f>
        <v>0</v>
      </c>
      <c r="AN90">
        <f>IF(doba!$N52&lt;=AN$56,IF(doba!$O52&gt;AN$56,AN$57,0),0)</f>
        <v>0</v>
      </c>
      <c r="AO90">
        <f>IF(doba!$N52&lt;=AO$56,IF(doba!$O52&gt;AO$56,AO$57,0),0)</f>
        <v>0</v>
      </c>
      <c r="AP90">
        <f>IF(doba!$N52&lt;=AP$56,IF(doba!$O52&gt;AP$56,AP$57,0),0)</f>
        <v>0</v>
      </c>
      <c r="AQ90">
        <f>IF(doba!$N52&lt;=AQ$56,IF(doba!$O52&gt;AQ$56,AQ$57,0),0)</f>
        <v>0</v>
      </c>
      <c r="AR90">
        <f>IF(doba!$N52&lt;=AR$56,IF(doba!$O52&gt;AR$56,AR$57,0),0)</f>
        <v>0</v>
      </c>
      <c r="AS90">
        <f>IF(doba!$N52&lt;=AS$56,IF(doba!$O52&gt;AS$56,AS$57,0),0)</f>
        <v>0</v>
      </c>
      <c r="AT90">
        <f>IF(doba!$N52&lt;=AT$56,IF(doba!$O52&gt;AT$56,AT$57,0),0)</f>
        <v>0</v>
      </c>
      <c r="AU90">
        <f>IF(doba!$N52&lt;=AU$56,IF(doba!$O52&gt;AU$56,AU$57,0),0)</f>
        <v>0</v>
      </c>
      <c r="AV90">
        <f>IF(doba!$N52&lt;=AV$56,IF(doba!$O52&gt;AV$56,AV$57,0),0)</f>
        <v>0</v>
      </c>
      <c r="AW90">
        <f>IF(doba!$N52&lt;=AW$56,IF(doba!$O52&gt;AW$56,AW$57,0),0)</f>
        <v>0</v>
      </c>
      <c r="AX90">
        <f>IF(doba!$N52&lt;=AX$56,IF(doba!$O52&gt;AX$56,AX$57,0),0)</f>
        <v>0</v>
      </c>
      <c r="AY90">
        <f>IF(doba!$N52&lt;=AY$56,IF(doba!$O52&gt;AY$56,AY$57,0),0)</f>
        <v>0</v>
      </c>
      <c r="AZ90">
        <f>IF(doba!$N52&lt;=AZ$56,IF(doba!$O52&gt;AZ$56,AZ$57,0),0)</f>
        <v>0</v>
      </c>
      <c r="BA90">
        <f>IF(doba!$N52&lt;=BA$56,IF(doba!$O52&gt;BA$56,BA$57,0),0)</f>
        <v>0</v>
      </c>
      <c r="BB90">
        <f>IF(doba!$N52&lt;=BB$56,IF(doba!$O52&gt;BB$56,BB$57,0),0)</f>
        <v>0</v>
      </c>
      <c r="BC90">
        <f>IF(doba!$N52&lt;=BC$56,IF(doba!$O52&gt;BC$56,BC$57,0),0)</f>
        <v>0</v>
      </c>
      <c r="BD90">
        <f>IF(doba!$N52&lt;=BD$56,IF(doba!$O52&gt;BD$56,BD$57,0),0)</f>
        <v>0</v>
      </c>
      <c r="BE90">
        <f>IF(doba!$N52&lt;=BE$56,IF(doba!$O52&gt;BE$56,BE$57,0),0)</f>
        <v>0</v>
      </c>
      <c r="BF90" s="1">
        <f t="shared" si="3"/>
        <v>0</v>
      </c>
    </row>
    <row r="91" spans="1:58" x14ac:dyDescent="0.2">
      <c r="A91">
        <v>34</v>
      </c>
      <c r="B91">
        <f>doba!$N53</f>
        <v>0</v>
      </c>
      <c r="C91">
        <f>doba!$O53</f>
        <v>0</v>
      </c>
      <c r="E91">
        <f>IF(doba!$N53&lt;=E$56,IF(doba!$O53&gt;E$56,E$57,0),0)</f>
        <v>0</v>
      </c>
      <c r="F91">
        <f>IF(doba!$N53&lt;=F$56,IF(doba!$O53&gt;F$56,F$57,0),0)</f>
        <v>0</v>
      </c>
      <c r="G91">
        <f>IF(doba!$N53&lt;=G$56,IF(doba!$O53&gt;G$56,G$57,0),0)</f>
        <v>0</v>
      </c>
      <c r="H91">
        <f>IF(doba!$N53&lt;=H$56,IF(doba!$O53&gt;H$56,H$57,0),0)</f>
        <v>0</v>
      </c>
      <c r="I91">
        <f>IF(doba!$N53&lt;=I$56,IF(doba!$O53&gt;I$56,I$57,0),0)</f>
        <v>0</v>
      </c>
      <c r="J91">
        <f>IF(doba!$N53&lt;=J$56,IF(doba!$O53&gt;J$56,J$57,0),0)</f>
        <v>0</v>
      </c>
      <c r="K91">
        <f>IF(doba!$N53&lt;=K$56,IF(doba!$O53&gt;K$56,K$57,0),0)</f>
        <v>0</v>
      </c>
      <c r="L91">
        <f>IF(doba!$N53&lt;=L$56,IF(doba!$O53&gt;L$56,L$57,0),0)</f>
        <v>0</v>
      </c>
      <c r="M91">
        <f>IF(doba!$N53&lt;=M$56,IF(doba!$O53&gt;M$56,M$57,0),0)</f>
        <v>0</v>
      </c>
      <c r="N91">
        <f>IF(doba!$N53&lt;=N$56,IF(doba!$O53&gt;N$56,N$57,0),0)</f>
        <v>0</v>
      </c>
      <c r="O91">
        <f>IF(doba!$N53&lt;=O$56,IF(doba!$O53&gt;O$56,O$57,0),0)</f>
        <v>0</v>
      </c>
      <c r="P91">
        <f>IF(doba!$N53&lt;=P$56,IF(doba!$O53&gt;P$56,P$57,0),0)</f>
        <v>0</v>
      </c>
      <c r="Q91">
        <f>IF(doba!$N53&lt;=Q$56,IF(doba!$O53&gt;Q$56,Q$57,0),0)</f>
        <v>0</v>
      </c>
      <c r="R91">
        <f>IF(doba!$N53&lt;=R$56,IF(doba!$O53&gt;R$56,R$57,0),0)</f>
        <v>0</v>
      </c>
      <c r="S91">
        <f>IF(doba!$N53&lt;=S$56,IF(doba!$O53&gt;S$56,S$57,0),0)</f>
        <v>0</v>
      </c>
      <c r="T91">
        <f>IF(doba!$N53&lt;=T$56,IF(doba!$O53&gt;T$56,T$57,0),0)</f>
        <v>0</v>
      </c>
      <c r="U91">
        <f>IF(doba!$N53&lt;=U$56,IF(doba!$O53&gt;U$56,U$57,0),0)</f>
        <v>0</v>
      </c>
      <c r="V91">
        <f>IF(doba!$N53&lt;=V$56,IF(doba!$O53&gt;V$56,V$57,0),0)</f>
        <v>0</v>
      </c>
      <c r="W91">
        <f>IF(doba!$N53&lt;=W$56,IF(doba!$O53&gt;W$56,W$57,0),0)</f>
        <v>0</v>
      </c>
      <c r="X91">
        <f>IF(doba!$N53&lt;=X$56,IF(doba!$O53&gt;X$56,X$57,0),0)</f>
        <v>0</v>
      </c>
      <c r="Y91">
        <f>IF(doba!$N53&lt;=Y$56,IF(doba!$O53&gt;Y$56,Y$57,0),0)</f>
        <v>0</v>
      </c>
      <c r="Z91">
        <f>IF(doba!$N53&lt;=Z$56,IF(doba!$O53&gt;Z$56,Z$57,0),0)</f>
        <v>0</v>
      </c>
      <c r="AA91">
        <f>IF(doba!$N53&lt;=AA$56,IF(doba!$O53&gt;AA$56,AA$57,0),0)</f>
        <v>0</v>
      </c>
      <c r="AB91">
        <f>IF(doba!$N53&lt;=AB$56,IF(doba!$O53&gt;AB$56,AB$57,0),0)</f>
        <v>0</v>
      </c>
      <c r="AC91" s="1">
        <f t="shared" si="2"/>
        <v>0</v>
      </c>
      <c r="AH91">
        <f>IF(doba!$N53&lt;=AH$56,IF(doba!$O53&gt;AH$56,AH$57,0),0)</f>
        <v>0</v>
      </c>
      <c r="AI91">
        <f>IF(doba!$N53&lt;=AI$56,IF(doba!$O53&gt;AI$56,AI$57,0),0)</f>
        <v>0</v>
      </c>
      <c r="AJ91">
        <f>IF(doba!$N53&lt;=AJ$56,IF(doba!$O53&gt;AJ$56,AJ$57,0),0)</f>
        <v>0</v>
      </c>
      <c r="AK91">
        <f>IF(doba!$N53&lt;=AK$56,IF(doba!$O53&gt;AK$56,AK$57,0),0)</f>
        <v>0</v>
      </c>
      <c r="AL91">
        <f>IF(doba!$N53&lt;=AL$56,IF(doba!$O53&gt;AL$56,AL$57,0),0)</f>
        <v>0</v>
      </c>
      <c r="AM91">
        <f>IF(doba!$N53&lt;=AM$56,IF(doba!$O53&gt;AM$56,AM$57,0),0)</f>
        <v>0</v>
      </c>
      <c r="AN91">
        <f>IF(doba!$N53&lt;=AN$56,IF(doba!$O53&gt;AN$56,AN$57,0),0)</f>
        <v>0</v>
      </c>
      <c r="AO91">
        <f>IF(doba!$N53&lt;=AO$56,IF(doba!$O53&gt;AO$56,AO$57,0),0)</f>
        <v>0</v>
      </c>
      <c r="AP91">
        <f>IF(doba!$N53&lt;=AP$56,IF(doba!$O53&gt;AP$56,AP$57,0),0)</f>
        <v>0</v>
      </c>
      <c r="AQ91">
        <f>IF(doba!$N53&lt;=AQ$56,IF(doba!$O53&gt;AQ$56,AQ$57,0),0)</f>
        <v>0</v>
      </c>
      <c r="AR91">
        <f>IF(doba!$N53&lt;=AR$56,IF(doba!$O53&gt;AR$56,AR$57,0),0)</f>
        <v>0</v>
      </c>
      <c r="AS91">
        <f>IF(doba!$N53&lt;=AS$56,IF(doba!$O53&gt;AS$56,AS$57,0),0)</f>
        <v>0</v>
      </c>
      <c r="AT91">
        <f>IF(doba!$N53&lt;=AT$56,IF(doba!$O53&gt;AT$56,AT$57,0),0)</f>
        <v>0</v>
      </c>
      <c r="AU91">
        <f>IF(doba!$N53&lt;=AU$56,IF(doba!$O53&gt;AU$56,AU$57,0),0)</f>
        <v>0</v>
      </c>
      <c r="AV91">
        <f>IF(doba!$N53&lt;=AV$56,IF(doba!$O53&gt;AV$56,AV$57,0),0)</f>
        <v>0</v>
      </c>
      <c r="AW91">
        <f>IF(doba!$N53&lt;=AW$56,IF(doba!$O53&gt;AW$56,AW$57,0),0)</f>
        <v>0</v>
      </c>
      <c r="AX91">
        <f>IF(doba!$N53&lt;=AX$56,IF(doba!$O53&gt;AX$56,AX$57,0),0)</f>
        <v>0</v>
      </c>
      <c r="AY91">
        <f>IF(doba!$N53&lt;=AY$56,IF(doba!$O53&gt;AY$56,AY$57,0),0)</f>
        <v>0</v>
      </c>
      <c r="AZ91">
        <f>IF(doba!$N53&lt;=AZ$56,IF(doba!$O53&gt;AZ$56,AZ$57,0),0)</f>
        <v>0</v>
      </c>
      <c r="BA91">
        <f>IF(doba!$N53&lt;=BA$56,IF(doba!$O53&gt;BA$56,BA$57,0),0)</f>
        <v>0</v>
      </c>
      <c r="BB91">
        <f>IF(doba!$N53&lt;=BB$56,IF(doba!$O53&gt;BB$56,BB$57,0),0)</f>
        <v>0</v>
      </c>
      <c r="BC91">
        <f>IF(doba!$N53&lt;=BC$56,IF(doba!$O53&gt;BC$56,BC$57,0),0)</f>
        <v>0</v>
      </c>
      <c r="BD91">
        <f>IF(doba!$N53&lt;=BD$56,IF(doba!$O53&gt;BD$56,BD$57,0),0)</f>
        <v>0</v>
      </c>
      <c r="BE91">
        <f>IF(doba!$N53&lt;=BE$56,IF(doba!$O53&gt;BE$56,BE$57,0),0)</f>
        <v>0</v>
      </c>
      <c r="BF91" s="1">
        <f t="shared" si="3"/>
        <v>0</v>
      </c>
    </row>
    <row r="92" spans="1:58" x14ac:dyDescent="0.2">
      <c r="A92">
        <v>35</v>
      </c>
      <c r="B92">
        <f>doba!$N54</f>
        <v>0</v>
      </c>
      <c r="C92">
        <f>doba!$O54</f>
        <v>0</v>
      </c>
      <c r="E92">
        <f>IF(doba!$N54&lt;=E$56,IF(doba!$O54&gt;E$56,E$57,0),0)</f>
        <v>0</v>
      </c>
      <c r="F92">
        <f>IF(doba!$N54&lt;=F$56,IF(doba!$O54&gt;F$56,F$57,0),0)</f>
        <v>0</v>
      </c>
      <c r="G92">
        <f>IF(doba!$N54&lt;=G$56,IF(doba!$O54&gt;G$56,G$57,0),0)</f>
        <v>0</v>
      </c>
      <c r="H92">
        <f>IF(doba!$N54&lt;=H$56,IF(doba!$O54&gt;H$56,H$57,0),0)</f>
        <v>0</v>
      </c>
      <c r="I92">
        <f>IF(doba!$N54&lt;=I$56,IF(doba!$O54&gt;I$56,I$57,0),0)</f>
        <v>0</v>
      </c>
      <c r="J92">
        <f>IF(doba!$N54&lt;=J$56,IF(doba!$O54&gt;J$56,J$57,0),0)</f>
        <v>0</v>
      </c>
      <c r="K92">
        <f>IF(doba!$N54&lt;=K$56,IF(doba!$O54&gt;K$56,K$57,0),0)</f>
        <v>0</v>
      </c>
      <c r="L92">
        <f>IF(doba!$N54&lt;=L$56,IF(doba!$O54&gt;L$56,L$57,0),0)</f>
        <v>0</v>
      </c>
      <c r="M92">
        <f>IF(doba!$N54&lt;=M$56,IF(doba!$O54&gt;M$56,M$57,0),0)</f>
        <v>0</v>
      </c>
      <c r="N92">
        <f>IF(doba!$N54&lt;=N$56,IF(doba!$O54&gt;N$56,N$57,0),0)</f>
        <v>0</v>
      </c>
      <c r="O92">
        <f>IF(doba!$N54&lt;=O$56,IF(doba!$O54&gt;O$56,O$57,0),0)</f>
        <v>0</v>
      </c>
      <c r="P92">
        <f>IF(doba!$N54&lt;=P$56,IF(doba!$O54&gt;P$56,P$57,0),0)</f>
        <v>0</v>
      </c>
      <c r="Q92">
        <f>IF(doba!$N54&lt;=Q$56,IF(doba!$O54&gt;Q$56,Q$57,0),0)</f>
        <v>0</v>
      </c>
      <c r="R92">
        <f>IF(doba!$N54&lt;=R$56,IF(doba!$O54&gt;R$56,R$57,0),0)</f>
        <v>0</v>
      </c>
      <c r="S92">
        <f>IF(doba!$N54&lt;=S$56,IF(doba!$O54&gt;S$56,S$57,0),0)</f>
        <v>0</v>
      </c>
      <c r="T92">
        <f>IF(doba!$N54&lt;=T$56,IF(doba!$O54&gt;T$56,T$57,0),0)</f>
        <v>0</v>
      </c>
      <c r="U92">
        <f>IF(doba!$N54&lt;=U$56,IF(doba!$O54&gt;U$56,U$57,0),0)</f>
        <v>0</v>
      </c>
      <c r="V92">
        <f>IF(doba!$N54&lt;=V$56,IF(doba!$O54&gt;V$56,V$57,0),0)</f>
        <v>0</v>
      </c>
      <c r="W92">
        <f>IF(doba!$N54&lt;=W$56,IF(doba!$O54&gt;W$56,W$57,0),0)</f>
        <v>0</v>
      </c>
      <c r="X92">
        <f>IF(doba!$N54&lt;=X$56,IF(doba!$O54&gt;X$56,X$57,0),0)</f>
        <v>0</v>
      </c>
      <c r="Y92">
        <f>IF(doba!$N54&lt;=Y$56,IF(doba!$O54&gt;Y$56,Y$57,0),0)</f>
        <v>0</v>
      </c>
      <c r="Z92">
        <f>IF(doba!$N54&lt;=Z$56,IF(doba!$O54&gt;Z$56,Z$57,0),0)</f>
        <v>0</v>
      </c>
      <c r="AA92">
        <f>IF(doba!$N54&lt;=AA$56,IF(doba!$O54&gt;AA$56,AA$57,0),0)</f>
        <v>0</v>
      </c>
      <c r="AB92">
        <f>IF(doba!$N54&lt;=AB$56,IF(doba!$O54&gt;AB$56,AB$57,0),0)</f>
        <v>0</v>
      </c>
      <c r="AC92" s="1">
        <f t="shared" si="2"/>
        <v>0</v>
      </c>
      <c r="AH92">
        <f>IF(doba!$N54&lt;=AH$56,IF(doba!$O54&gt;AH$56,AH$57,0),0)</f>
        <v>0</v>
      </c>
      <c r="AI92">
        <f>IF(doba!$N54&lt;=AI$56,IF(doba!$O54&gt;AI$56,AI$57,0),0)</f>
        <v>0</v>
      </c>
      <c r="AJ92">
        <f>IF(doba!$N54&lt;=AJ$56,IF(doba!$O54&gt;AJ$56,AJ$57,0),0)</f>
        <v>0</v>
      </c>
      <c r="AK92">
        <f>IF(doba!$N54&lt;=AK$56,IF(doba!$O54&gt;AK$56,AK$57,0),0)</f>
        <v>0</v>
      </c>
      <c r="AL92">
        <f>IF(doba!$N54&lt;=AL$56,IF(doba!$O54&gt;AL$56,AL$57,0),0)</f>
        <v>0</v>
      </c>
      <c r="AM92">
        <f>IF(doba!$N54&lt;=AM$56,IF(doba!$O54&gt;AM$56,AM$57,0),0)</f>
        <v>0</v>
      </c>
      <c r="AN92">
        <f>IF(doba!$N54&lt;=AN$56,IF(doba!$O54&gt;AN$56,AN$57,0),0)</f>
        <v>0</v>
      </c>
      <c r="AO92">
        <f>IF(doba!$N54&lt;=AO$56,IF(doba!$O54&gt;AO$56,AO$57,0),0)</f>
        <v>0</v>
      </c>
      <c r="AP92">
        <f>IF(doba!$N54&lt;=AP$56,IF(doba!$O54&gt;AP$56,AP$57,0),0)</f>
        <v>0</v>
      </c>
      <c r="AQ92">
        <f>IF(doba!$N54&lt;=AQ$56,IF(doba!$O54&gt;AQ$56,AQ$57,0),0)</f>
        <v>0</v>
      </c>
      <c r="AR92">
        <f>IF(doba!$N54&lt;=AR$56,IF(doba!$O54&gt;AR$56,AR$57,0),0)</f>
        <v>0</v>
      </c>
      <c r="AS92">
        <f>IF(doba!$N54&lt;=AS$56,IF(doba!$O54&gt;AS$56,AS$57,0),0)</f>
        <v>0</v>
      </c>
      <c r="AT92">
        <f>IF(doba!$N54&lt;=AT$56,IF(doba!$O54&gt;AT$56,AT$57,0),0)</f>
        <v>0</v>
      </c>
      <c r="AU92">
        <f>IF(doba!$N54&lt;=AU$56,IF(doba!$O54&gt;AU$56,AU$57,0),0)</f>
        <v>0</v>
      </c>
      <c r="AV92">
        <f>IF(doba!$N54&lt;=AV$56,IF(doba!$O54&gt;AV$56,AV$57,0),0)</f>
        <v>0</v>
      </c>
      <c r="AW92">
        <f>IF(doba!$N54&lt;=AW$56,IF(doba!$O54&gt;AW$56,AW$57,0),0)</f>
        <v>0</v>
      </c>
      <c r="AX92">
        <f>IF(doba!$N54&lt;=AX$56,IF(doba!$O54&gt;AX$56,AX$57,0),0)</f>
        <v>0</v>
      </c>
      <c r="AY92">
        <f>IF(doba!$N54&lt;=AY$56,IF(doba!$O54&gt;AY$56,AY$57,0),0)</f>
        <v>0</v>
      </c>
      <c r="AZ92">
        <f>IF(doba!$N54&lt;=AZ$56,IF(doba!$O54&gt;AZ$56,AZ$57,0),0)</f>
        <v>0</v>
      </c>
      <c r="BA92">
        <f>IF(doba!$N54&lt;=BA$56,IF(doba!$O54&gt;BA$56,BA$57,0),0)</f>
        <v>0</v>
      </c>
      <c r="BB92">
        <f>IF(doba!$N54&lt;=BB$56,IF(doba!$O54&gt;BB$56,BB$57,0),0)</f>
        <v>0</v>
      </c>
      <c r="BC92">
        <f>IF(doba!$N54&lt;=BC$56,IF(doba!$O54&gt;BC$56,BC$57,0),0)</f>
        <v>0</v>
      </c>
      <c r="BD92">
        <f>IF(doba!$N54&lt;=BD$56,IF(doba!$O54&gt;BD$56,BD$57,0),0)</f>
        <v>0</v>
      </c>
      <c r="BE92">
        <f>IF(doba!$N54&lt;=BE$56,IF(doba!$O54&gt;BE$56,BE$57,0),0)</f>
        <v>0</v>
      </c>
      <c r="BF92" s="1">
        <f t="shared" si="3"/>
        <v>0</v>
      </c>
    </row>
    <row r="93" spans="1:58" x14ac:dyDescent="0.2">
      <c r="A93">
        <v>36</v>
      </c>
      <c r="B93">
        <f>doba!$N55</f>
        <v>0</v>
      </c>
      <c r="C93">
        <f>doba!$O55</f>
        <v>0</v>
      </c>
      <c r="E93">
        <f>IF(doba!$N55&lt;=E$56,IF(doba!$O55&gt;E$56,E$57,0),0)</f>
        <v>0</v>
      </c>
      <c r="F93">
        <f>IF(doba!$N55&lt;=F$56,IF(doba!$O55&gt;F$56,F$57,0),0)</f>
        <v>0</v>
      </c>
      <c r="G93">
        <f>IF(doba!$N55&lt;=G$56,IF(doba!$O55&gt;G$56,G$57,0),0)</f>
        <v>0</v>
      </c>
      <c r="H93">
        <f>IF(doba!$N55&lt;=H$56,IF(doba!$O55&gt;H$56,H$57,0),0)</f>
        <v>0</v>
      </c>
      <c r="I93">
        <f>IF(doba!$N55&lt;=I$56,IF(doba!$O55&gt;I$56,I$57,0),0)</f>
        <v>0</v>
      </c>
      <c r="J93">
        <f>IF(doba!$N55&lt;=J$56,IF(doba!$O55&gt;J$56,J$57,0),0)</f>
        <v>0</v>
      </c>
      <c r="K93">
        <f>IF(doba!$N55&lt;=K$56,IF(doba!$O55&gt;K$56,K$57,0),0)</f>
        <v>0</v>
      </c>
      <c r="L93">
        <f>IF(doba!$N55&lt;=L$56,IF(doba!$O55&gt;L$56,L$57,0),0)</f>
        <v>0</v>
      </c>
      <c r="M93">
        <f>IF(doba!$N55&lt;=M$56,IF(doba!$O55&gt;M$56,M$57,0),0)</f>
        <v>0</v>
      </c>
      <c r="N93">
        <f>IF(doba!$N55&lt;=N$56,IF(doba!$O55&gt;N$56,N$57,0),0)</f>
        <v>0</v>
      </c>
      <c r="O93">
        <f>IF(doba!$N55&lt;=O$56,IF(doba!$O55&gt;O$56,O$57,0),0)</f>
        <v>0</v>
      </c>
      <c r="P93">
        <f>IF(doba!$N55&lt;=P$56,IF(doba!$O55&gt;P$56,P$57,0),0)</f>
        <v>0</v>
      </c>
      <c r="Q93">
        <f>IF(doba!$N55&lt;=Q$56,IF(doba!$O55&gt;Q$56,Q$57,0),0)</f>
        <v>0</v>
      </c>
      <c r="R93">
        <f>IF(doba!$N55&lt;=R$56,IF(doba!$O55&gt;R$56,R$57,0),0)</f>
        <v>0</v>
      </c>
      <c r="S93">
        <f>IF(doba!$N55&lt;=S$56,IF(doba!$O55&gt;S$56,S$57,0),0)</f>
        <v>0</v>
      </c>
      <c r="T93">
        <f>IF(doba!$N55&lt;=T$56,IF(doba!$O55&gt;T$56,T$57,0),0)</f>
        <v>0</v>
      </c>
      <c r="U93">
        <f>IF(doba!$N55&lt;=U$56,IF(doba!$O55&gt;U$56,U$57,0),0)</f>
        <v>0</v>
      </c>
      <c r="V93">
        <f>IF(doba!$N55&lt;=V$56,IF(doba!$O55&gt;V$56,V$57,0),0)</f>
        <v>0</v>
      </c>
      <c r="W93">
        <f>IF(doba!$N55&lt;=W$56,IF(doba!$O55&gt;W$56,W$57,0),0)</f>
        <v>0</v>
      </c>
      <c r="X93">
        <f>IF(doba!$N55&lt;=X$56,IF(doba!$O55&gt;X$56,X$57,0),0)</f>
        <v>0</v>
      </c>
      <c r="Y93">
        <f>IF(doba!$N55&lt;=Y$56,IF(doba!$O55&gt;Y$56,Y$57,0),0)</f>
        <v>0</v>
      </c>
      <c r="Z93">
        <f>IF(doba!$N55&lt;=Z$56,IF(doba!$O55&gt;Z$56,Z$57,0),0)</f>
        <v>0</v>
      </c>
      <c r="AA93">
        <f>IF(doba!$N55&lt;=AA$56,IF(doba!$O55&gt;AA$56,AA$57,0),0)</f>
        <v>0</v>
      </c>
      <c r="AB93">
        <f>IF(doba!$N55&lt;=AB$56,IF(doba!$O55&gt;AB$56,AB$57,0),0)</f>
        <v>0</v>
      </c>
      <c r="AC93" s="1">
        <f t="shared" si="2"/>
        <v>0</v>
      </c>
      <c r="AH93">
        <f>IF(doba!$N55&lt;=AH$56,IF(doba!$O55&gt;AH$56,AH$57,0),0)</f>
        <v>0</v>
      </c>
      <c r="AI93">
        <f>IF(doba!$N55&lt;=AI$56,IF(doba!$O55&gt;AI$56,AI$57,0),0)</f>
        <v>0</v>
      </c>
      <c r="AJ93">
        <f>IF(doba!$N55&lt;=AJ$56,IF(doba!$O55&gt;AJ$56,AJ$57,0),0)</f>
        <v>0</v>
      </c>
      <c r="AK93">
        <f>IF(doba!$N55&lt;=AK$56,IF(doba!$O55&gt;AK$56,AK$57,0),0)</f>
        <v>0</v>
      </c>
      <c r="AL93">
        <f>IF(doba!$N55&lt;=AL$56,IF(doba!$O55&gt;AL$56,AL$57,0),0)</f>
        <v>0</v>
      </c>
      <c r="AM93">
        <f>IF(doba!$N55&lt;=AM$56,IF(doba!$O55&gt;AM$56,AM$57,0),0)</f>
        <v>0</v>
      </c>
      <c r="AN93">
        <f>IF(doba!$N55&lt;=AN$56,IF(doba!$O55&gt;AN$56,AN$57,0),0)</f>
        <v>0</v>
      </c>
      <c r="AO93">
        <f>IF(doba!$N55&lt;=AO$56,IF(doba!$O55&gt;AO$56,AO$57,0),0)</f>
        <v>0</v>
      </c>
      <c r="AP93">
        <f>IF(doba!$N55&lt;=AP$56,IF(doba!$O55&gt;AP$56,AP$57,0),0)</f>
        <v>0</v>
      </c>
      <c r="AQ93">
        <f>IF(doba!$N55&lt;=AQ$56,IF(doba!$O55&gt;AQ$56,AQ$57,0),0)</f>
        <v>0</v>
      </c>
      <c r="AR93">
        <f>IF(doba!$N55&lt;=AR$56,IF(doba!$O55&gt;AR$56,AR$57,0),0)</f>
        <v>0</v>
      </c>
      <c r="AS93">
        <f>IF(doba!$N55&lt;=AS$56,IF(doba!$O55&gt;AS$56,AS$57,0),0)</f>
        <v>0</v>
      </c>
      <c r="AT93">
        <f>IF(doba!$N55&lt;=AT$56,IF(doba!$O55&gt;AT$56,AT$57,0),0)</f>
        <v>0</v>
      </c>
      <c r="AU93">
        <f>IF(doba!$N55&lt;=AU$56,IF(doba!$O55&gt;AU$56,AU$57,0),0)</f>
        <v>0</v>
      </c>
      <c r="AV93">
        <f>IF(doba!$N55&lt;=AV$56,IF(doba!$O55&gt;AV$56,AV$57,0),0)</f>
        <v>0</v>
      </c>
      <c r="AW93">
        <f>IF(doba!$N55&lt;=AW$56,IF(doba!$O55&gt;AW$56,AW$57,0),0)</f>
        <v>0</v>
      </c>
      <c r="AX93">
        <f>IF(doba!$N55&lt;=AX$56,IF(doba!$O55&gt;AX$56,AX$57,0),0)</f>
        <v>0</v>
      </c>
      <c r="AY93">
        <f>IF(doba!$N55&lt;=AY$56,IF(doba!$O55&gt;AY$56,AY$57,0),0)</f>
        <v>0</v>
      </c>
      <c r="AZ93">
        <f>IF(doba!$N55&lt;=AZ$56,IF(doba!$O55&gt;AZ$56,AZ$57,0),0)</f>
        <v>0</v>
      </c>
      <c r="BA93">
        <f>IF(doba!$N55&lt;=BA$56,IF(doba!$O55&gt;BA$56,BA$57,0),0)</f>
        <v>0</v>
      </c>
      <c r="BB93">
        <f>IF(doba!$N55&lt;=BB$56,IF(doba!$O55&gt;BB$56,BB$57,0),0)</f>
        <v>0</v>
      </c>
      <c r="BC93">
        <f>IF(doba!$N55&lt;=BC$56,IF(doba!$O55&gt;BC$56,BC$57,0),0)</f>
        <v>0</v>
      </c>
      <c r="BD93">
        <f>IF(doba!$N55&lt;=BD$56,IF(doba!$O55&gt;BD$56,BD$57,0),0)</f>
        <v>0</v>
      </c>
      <c r="BE93">
        <f>IF(doba!$N55&lt;=BE$56,IF(doba!$O55&gt;BE$56,BE$57,0),0)</f>
        <v>0</v>
      </c>
      <c r="BF93" s="1">
        <f t="shared" si="3"/>
        <v>0</v>
      </c>
    </row>
    <row r="94" spans="1:58" x14ac:dyDescent="0.2">
      <c r="A94">
        <v>37</v>
      </c>
      <c r="B94">
        <f>doba!$N56</f>
        <v>0</v>
      </c>
      <c r="C94">
        <f>doba!$O56</f>
        <v>0</v>
      </c>
      <c r="E94">
        <f>IF(doba!$N56&lt;=E$56,IF(doba!$O56&gt;E$56,E$57,0),0)</f>
        <v>0</v>
      </c>
      <c r="F94">
        <f>IF(doba!$N56&lt;=F$56,IF(doba!$O56&gt;F$56,F$57,0),0)</f>
        <v>0</v>
      </c>
      <c r="G94">
        <f>IF(doba!$N56&lt;=G$56,IF(doba!$O56&gt;G$56,G$57,0),0)</f>
        <v>0</v>
      </c>
      <c r="H94">
        <f>IF(doba!$N56&lt;=H$56,IF(doba!$O56&gt;H$56,H$57,0),0)</f>
        <v>0</v>
      </c>
      <c r="I94">
        <f>IF(doba!$N56&lt;=I$56,IF(doba!$O56&gt;I$56,I$57,0),0)</f>
        <v>0</v>
      </c>
      <c r="J94">
        <f>IF(doba!$N56&lt;=J$56,IF(doba!$O56&gt;J$56,J$57,0),0)</f>
        <v>0</v>
      </c>
      <c r="K94">
        <f>IF(doba!$N56&lt;=K$56,IF(doba!$O56&gt;K$56,K$57,0),0)</f>
        <v>0</v>
      </c>
      <c r="L94">
        <f>IF(doba!$N56&lt;=L$56,IF(doba!$O56&gt;L$56,L$57,0),0)</f>
        <v>0</v>
      </c>
      <c r="M94">
        <f>IF(doba!$N56&lt;=M$56,IF(doba!$O56&gt;M$56,M$57,0),0)</f>
        <v>0</v>
      </c>
      <c r="N94">
        <f>IF(doba!$N56&lt;=N$56,IF(doba!$O56&gt;N$56,N$57,0),0)</f>
        <v>0</v>
      </c>
      <c r="O94">
        <f>IF(doba!$N56&lt;=O$56,IF(doba!$O56&gt;O$56,O$57,0),0)</f>
        <v>0</v>
      </c>
      <c r="P94">
        <f>IF(doba!$N56&lt;=P$56,IF(doba!$O56&gt;P$56,P$57,0),0)</f>
        <v>0</v>
      </c>
      <c r="Q94">
        <f>IF(doba!$N56&lt;=Q$56,IF(doba!$O56&gt;Q$56,Q$57,0),0)</f>
        <v>0</v>
      </c>
      <c r="R94">
        <f>IF(doba!$N56&lt;=R$56,IF(doba!$O56&gt;R$56,R$57,0),0)</f>
        <v>0</v>
      </c>
      <c r="S94">
        <f>IF(doba!$N56&lt;=S$56,IF(doba!$O56&gt;S$56,S$57,0),0)</f>
        <v>0</v>
      </c>
      <c r="T94">
        <f>IF(doba!$N56&lt;=T$56,IF(doba!$O56&gt;T$56,T$57,0),0)</f>
        <v>0</v>
      </c>
      <c r="U94">
        <f>IF(doba!$N56&lt;=U$56,IF(doba!$O56&gt;U$56,U$57,0),0)</f>
        <v>0</v>
      </c>
      <c r="V94">
        <f>IF(doba!$N56&lt;=V$56,IF(doba!$O56&gt;V$56,V$57,0),0)</f>
        <v>0</v>
      </c>
      <c r="W94">
        <f>IF(doba!$N56&lt;=W$56,IF(doba!$O56&gt;W$56,W$57,0),0)</f>
        <v>0</v>
      </c>
      <c r="X94">
        <f>IF(doba!$N56&lt;=X$56,IF(doba!$O56&gt;X$56,X$57,0),0)</f>
        <v>0</v>
      </c>
      <c r="Y94">
        <f>IF(doba!$N56&lt;=Y$56,IF(doba!$O56&gt;Y$56,Y$57,0),0)</f>
        <v>0</v>
      </c>
      <c r="Z94">
        <f>IF(doba!$N56&lt;=Z$56,IF(doba!$O56&gt;Z$56,Z$57,0),0)</f>
        <v>0</v>
      </c>
      <c r="AA94">
        <f>IF(doba!$N56&lt;=AA$56,IF(doba!$O56&gt;AA$56,AA$57,0),0)</f>
        <v>0</v>
      </c>
      <c r="AB94">
        <f>IF(doba!$N56&lt;=AB$56,IF(doba!$O56&gt;AB$56,AB$57,0),0)</f>
        <v>0</v>
      </c>
      <c r="AC94" s="1">
        <f t="shared" si="2"/>
        <v>0</v>
      </c>
      <c r="AH94">
        <f>IF(doba!$N56&lt;=AH$56,IF(doba!$O56&gt;AH$56,AH$57,0),0)</f>
        <v>0</v>
      </c>
      <c r="AI94">
        <f>IF(doba!$N56&lt;=AI$56,IF(doba!$O56&gt;AI$56,AI$57,0),0)</f>
        <v>0</v>
      </c>
      <c r="AJ94">
        <f>IF(doba!$N56&lt;=AJ$56,IF(doba!$O56&gt;AJ$56,AJ$57,0),0)</f>
        <v>0</v>
      </c>
      <c r="AK94">
        <f>IF(doba!$N56&lt;=AK$56,IF(doba!$O56&gt;AK$56,AK$57,0),0)</f>
        <v>0</v>
      </c>
      <c r="AL94">
        <f>IF(doba!$N56&lt;=AL$56,IF(doba!$O56&gt;AL$56,AL$57,0),0)</f>
        <v>0</v>
      </c>
      <c r="AM94">
        <f>IF(doba!$N56&lt;=AM$56,IF(doba!$O56&gt;AM$56,AM$57,0),0)</f>
        <v>0</v>
      </c>
      <c r="AN94">
        <f>IF(doba!$N56&lt;=AN$56,IF(doba!$O56&gt;AN$56,AN$57,0),0)</f>
        <v>0</v>
      </c>
      <c r="AO94">
        <f>IF(doba!$N56&lt;=AO$56,IF(doba!$O56&gt;AO$56,AO$57,0),0)</f>
        <v>0</v>
      </c>
      <c r="AP94">
        <f>IF(doba!$N56&lt;=AP$56,IF(doba!$O56&gt;AP$56,AP$57,0),0)</f>
        <v>0</v>
      </c>
      <c r="AQ94">
        <f>IF(doba!$N56&lt;=AQ$56,IF(doba!$O56&gt;AQ$56,AQ$57,0),0)</f>
        <v>0</v>
      </c>
      <c r="AR94">
        <f>IF(doba!$N56&lt;=AR$56,IF(doba!$O56&gt;AR$56,AR$57,0),0)</f>
        <v>0</v>
      </c>
      <c r="AS94">
        <f>IF(doba!$N56&lt;=AS$56,IF(doba!$O56&gt;AS$56,AS$57,0),0)</f>
        <v>0</v>
      </c>
      <c r="AT94">
        <f>IF(doba!$N56&lt;=AT$56,IF(doba!$O56&gt;AT$56,AT$57,0),0)</f>
        <v>0</v>
      </c>
      <c r="AU94">
        <f>IF(doba!$N56&lt;=AU$56,IF(doba!$O56&gt;AU$56,AU$57,0),0)</f>
        <v>0</v>
      </c>
      <c r="AV94">
        <f>IF(doba!$N56&lt;=AV$56,IF(doba!$O56&gt;AV$56,AV$57,0),0)</f>
        <v>0</v>
      </c>
      <c r="AW94">
        <f>IF(doba!$N56&lt;=AW$56,IF(doba!$O56&gt;AW$56,AW$57,0),0)</f>
        <v>0</v>
      </c>
      <c r="AX94">
        <f>IF(doba!$N56&lt;=AX$56,IF(doba!$O56&gt;AX$56,AX$57,0),0)</f>
        <v>0</v>
      </c>
      <c r="AY94">
        <f>IF(doba!$N56&lt;=AY$56,IF(doba!$O56&gt;AY$56,AY$57,0),0)</f>
        <v>0</v>
      </c>
      <c r="AZ94">
        <f>IF(doba!$N56&lt;=AZ$56,IF(doba!$O56&gt;AZ$56,AZ$57,0),0)</f>
        <v>0</v>
      </c>
      <c r="BA94">
        <f>IF(doba!$N56&lt;=BA$56,IF(doba!$O56&gt;BA$56,BA$57,0),0)</f>
        <v>0</v>
      </c>
      <c r="BB94">
        <f>IF(doba!$N56&lt;=BB$56,IF(doba!$O56&gt;BB$56,BB$57,0),0)</f>
        <v>0</v>
      </c>
      <c r="BC94">
        <f>IF(doba!$N56&lt;=BC$56,IF(doba!$O56&gt;BC$56,BC$57,0),0)</f>
        <v>0</v>
      </c>
      <c r="BD94">
        <f>IF(doba!$N56&lt;=BD$56,IF(doba!$O56&gt;BD$56,BD$57,0),0)</f>
        <v>0</v>
      </c>
      <c r="BE94">
        <f>IF(doba!$N56&lt;=BE$56,IF(doba!$O56&gt;BE$56,BE$57,0),0)</f>
        <v>0</v>
      </c>
      <c r="BF94" s="1">
        <f t="shared" si="3"/>
        <v>0</v>
      </c>
    </row>
    <row r="95" spans="1:58" x14ac:dyDescent="0.2">
      <c r="A95">
        <v>38</v>
      </c>
      <c r="B95">
        <f>doba!$N57</f>
        <v>0</v>
      </c>
      <c r="C95">
        <f>doba!$O57</f>
        <v>0</v>
      </c>
      <c r="E95">
        <f>IF(doba!$N57&lt;=E$56,IF(doba!$O57&gt;E$56,E$57,0),0)</f>
        <v>0</v>
      </c>
      <c r="F95">
        <f>IF(doba!$N57&lt;=F$56,IF(doba!$O57&gt;F$56,F$57,0),0)</f>
        <v>0</v>
      </c>
      <c r="G95">
        <f>IF(doba!$N57&lt;=G$56,IF(doba!$O57&gt;G$56,G$57,0),0)</f>
        <v>0</v>
      </c>
      <c r="H95">
        <f>IF(doba!$N57&lt;=H$56,IF(doba!$O57&gt;H$56,H$57,0),0)</f>
        <v>0</v>
      </c>
      <c r="I95">
        <f>IF(doba!$N57&lt;=I$56,IF(doba!$O57&gt;I$56,I$57,0),0)</f>
        <v>0</v>
      </c>
      <c r="J95">
        <f>IF(doba!$N57&lt;=J$56,IF(doba!$O57&gt;J$56,J$57,0),0)</f>
        <v>0</v>
      </c>
      <c r="K95">
        <f>IF(doba!$N57&lt;=K$56,IF(doba!$O57&gt;K$56,K$57,0),0)</f>
        <v>0</v>
      </c>
      <c r="L95">
        <f>IF(doba!$N57&lt;=L$56,IF(doba!$O57&gt;L$56,L$57,0),0)</f>
        <v>0</v>
      </c>
      <c r="M95">
        <f>IF(doba!$N57&lt;=M$56,IF(doba!$O57&gt;M$56,M$57,0),0)</f>
        <v>0</v>
      </c>
      <c r="N95">
        <f>IF(doba!$N57&lt;=N$56,IF(doba!$O57&gt;N$56,N$57,0),0)</f>
        <v>0</v>
      </c>
      <c r="O95">
        <f>IF(doba!$N57&lt;=O$56,IF(doba!$O57&gt;O$56,O$57,0),0)</f>
        <v>0</v>
      </c>
      <c r="P95">
        <f>IF(doba!$N57&lt;=P$56,IF(doba!$O57&gt;P$56,P$57,0),0)</f>
        <v>0</v>
      </c>
      <c r="Q95">
        <f>IF(doba!$N57&lt;=Q$56,IF(doba!$O57&gt;Q$56,Q$57,0),0)</f>
        <v>0</v>
      </c>
      <c r="R95">
        <f>IF(doba!$N57&lt;=R$56,IF(doba!$O57&gt;R$56,R$57,0),0)</f>
        <v>0</v>
      </c>
      <c r="S95">
        <f>IF(doba!$N57&lt;=S$56,IF(doba!$O57&gt;S$56,S$57,0),0)</f>
        <v>0</v>
      </c>
      <c r="T95">
        <f>IF(doba!$N57&lt;=T$56,IF(doba!$O57&gt;T$56,T$57,0),0)</f>
        <v>0</v>
      </c>
      <c r="U95">
        <f>IF(doba!$N57&lt;=U$56,IF(doba!$O57&gt;U$56,U$57,0),0)</f>
        <v>0</v>
      </c>
      <c r="V95">
        <f>IF(doba!$N57&lt;=V$56,IF(doba!$O57&gt;V$56,V$57,0),0)</f>
        <v>0</v>
      </c>
      <c r="W95">
        <f>IF(doba!$N57&lt;=W$56,IF(doba!$O57&gt;W$56,W$57,0),0)</f>
        <v>0</v>
      </c>
      <c r="X95">
        <f>IF(doba!$N57&lt;=X$56,IF(doba!$O57&gt;X$56,X$57,0),0)</f>
        <v>0</v>
      </c>
      <c r="Y95">
        <f>IF(doba!$N57&lt;=Y$56,IF(doba!$O57&gt;Y$56,Y$57,0),0)</f>
        <v>0</v>
      </c>
      <c r="Z95">
        <f>IF(doba!$N57&lt;=Z$56,IF(doba!$O57&gt;Z$56,Z$57,0),0)</f>
        <v>0</v>
      </c>
      <c r="AA95">
        <f>IF(doba!$N57&lt;=AA$56,IF(doba!$O57&gt;AA$56,AA$57,0),0)</f>
        <v>0</v>
      </c>
      <c r="AB95">
        <f>IF(doba!$N57&lt;=AB$56,IF(doba!$O57&gt;AB$56,AB$57,0),0)</f>
        <v>0</v>
      </c>
      <c r="AC95" s="1">
        <f t="shared" si="2"/>
        <v>0</v>
      </c>
      <c r="AH95">
        <f>IF(doba!$N57&lt;=AH$56,IF(doba!$O57&gt;AH$56,AH$57,0),0)</f>
        <v>0</v>
      </c>
      <c r="AI95">
        <f>IF(doba!$N57&lt;=AI$56,IF(doba!$O57&gt;AI$56,AI$57,0),0)</f>
        <v>0</v>
      </c>
      <c r="AJ95">
        <f>IF(doba!$N57&lt;=AJ$56,IF(doba!$O57&gt;AJ$56,AJ$57,0),0)</f>
        <v>0</v>
      </c>
      <c r="AK95">
        <f>IF(doba!$N57&lt;=AK$56,IF(doba!$O57&gt;AK$56,AK$57,0),0)</f>
        <v>0</v>
      </c>
      <c r="AL95">
        <f>IF(doba!$N57&lt;=AL$56,IF(doba!$O57&gt;AL$56,AL$57,0),0)</f>
        <v>0</v>
      </c>
      <c r="AM95">
        <f>IF(doba!$N57&lt;=AM$56,IF(doba!$O57&gt;AM$56,AM$57,0),0)</f>
        <v>0</v>
      </c>
      <c r="AN95">
        <f>IF(doba!$N57&lt;=AN$56,IF(doba!$O57&gt;AN$56,AN$57,0),0)</f>
        <v>0</v>
      </c>
      <c r="AO95">
        <f>IF(doba!$N57&lt;=AO$56,IF(doba!$O57&gt;AO$56,AO$57,0),0)</f>
        <v>0</v>
      </c>
      <c r="AP95">
        <f>IF(doba!$N57&lt;=AP$56,IF(doba!$O57&gt;AP$56,AP$57,0),0)</f>
        <v>0</v>
      </c>
      <c r="AQ95">
        <f>IF(doba!$N57&lt;=AQ$56,IF(doba!$O57&gt;AQ$56,AQ$57,0),0)</f>
        <v>0</v>
      </c>
      <c r="AR95">
        <f>IF(doba!$N57&lt;=AR$56,IF(doba!$O57&gt;AR$56,AR$57,0),0)</f>
        <v>0</v>
      </c>
      <c r="AS95">
        <f>IF(doba!$N57&lt;=AS$56,IF(doba!$O57&gt;AS$56,AS$57,0),0)</f>
        <v>0</v>
      </c>
      <c r="AT95">
        <f>IF(doba!$N57&lt;=AT$56,IF(doba!$O57&gt;AT$56,AT$57,0),0)</f>
        <v>0</v>
      </c>
      <c r="AU95">
        <f>IF(doba!$N57&lt;=AU$56,IF(doba!$O57&gt;AU$56,AU$57,0),0)</f>
        <v>0</v>
      </c>
      <c r="AV95">
        <f>IF(doba!$N57&lt;=AV$56,IF(doba!$O57&gt;AV$56,AV$57,0),0)</f>
        <v>0</v>
      </c>
      <c r="AW95">
        <f>IF(doba!$N57&lt;=AW$56,IF(doba!$O57&gt;AW$56,AW$57,0),0)</f>
        <v>0</v>
      </c>
      <c r="AX95">
        <f>IF(doba!$N57&lt;=AX$56,IF(doba!$O57&gt;AX$56,AX$57,0),0)</f>
        <v>0</v>
      </c>
      <c r="AY95">
        <f>IF(doba!$N57&lt;=AY$56,IF(doba!$O57&gt;AY$56,AY$57,0),0)</f>
        <v>0</v>
      </c>
      <c r="AZ95">
        <f>IF(doba!$N57&lt;=AZ$56,IF(doba!$O57&gt;AZ$56,AZ$57,0),0)</f>
        <v>0</v>
      </c>
      <c r="BA95">
        <f>IF(doba!$N57&lt;=BA$56,IF(doba!$O57&gt;BA$56,BA$57,0),0)</f>
        <v>0</v>
      </c>
      <c r="BB95">
        <f>IF(doba!$N57&lt;=BB$56,IF(doba!$O57&gt;BB$56,BB$57,0),0)</f>
        <v>0</v>
      </c>
      <c r="BC95">
        <f>IF(doba!$N57&lt;=BC$56,IF(doba!$O57&gt;BC$56,BC$57,0),0)</f>
        <v>0</v>
      </c>
      <c r="BD95">
        <f>IF(doba!$N57&lt;=BD$56,IF(doba!$O57&gt;BD$56,BD$57,0),0)</f>
        <v>0</v>
      </c>
      <c r="BE95">
        <f>IF(doba!$N57&lt;=BE$56,IF(doba!$O57&gt;BE$56,BE$57,0),0)</f>
        <v>0</v>
      </c>
      <c r="BF95" s="1">
        <f t="shared" si="3"/>
        <v>0</v>
      </c>
    </row>
    <row r="96" spans="1:58" x14ac:dyDescent="0.2">
      <c r="A96">
        <v>39</v>
      </c>
      <c r="B96">
        <f>doba!$N58</f>
        <v>0</v>
      </c>
      <c r="C96">
        <f>doba!$O58</f>
        <v>0</v>
      </c>
      <c r="E96">
        <f>IF(doba!$N58&lt;=E$56,IF(doba!$O58&gt;E$56,E$57,0),0)</f>
        <v>0</v>
      </c>
      <c r="F96">
        <f>IF(doba!$N58&lt;=F$56,IF(doba!$O58&gt;F$56,F$57,0),0)</f>
        <v>0</v>
      </c>
      <c r="G96">
        <f>IF(doba!$N58&lt;=G$56,IF(doba!$O58&gt;G$56,G$57,0),0)</f>
        <v>0</v>
      </c>
      <c r="H96">
        <f>IF(doba!$N58&lt;=H$56,IF(doba!$O58&gt;H$56,H$57,0),0)</f>
        <v>0</v>
      </c>
      <c r="I96">
        <f>IF(doba!$N58&lt;=I$56,IF(doba!$O58&gt;I$56,I$57,0),0)</f>
        <v>0</v>
      </c>
      <c r="J96">
        <f>IF(doba!$N58&lt;=J$56,IF(doba!$O58&gt;J$56,J$57,0),0)</f>
        <v>0</v>
      </c>
      <c r="K96">
        <f>IF(doba!$N58&lt;=K$56,IF(doba!$O58&gt;K$56,K$57,0),0)</f>
        <v>0</v>
      </c>
      <c r="L96">
        <f>IF(doba!$N58&lt;=L$56,IF(doba!$O58&gt;L$56,L$57,0),0)</f>
        <v>0</v>
      </c>
      <c r="M96">
        <f>IF(doba!$N58&lt;=M$56,IF(doba!$O58&gt;M$56,M$57,0),0)</f>
        <v>0</v>
      </c>
      <c r="N96">
        <f>IF(doba!$N58&lt;=N$56,IF(doba!$O58&gt;N$56,N$57,0),0)</f>
        <v>0</v>
      </c>
      <c r="O96">
        <f>IF(doba!$N58&lt;=O$56,IF(doba!$O58&gt;O$56,O$57,0),0)</f>
        <v>0</v>
      </c>
      <c r="P96">
        <f>IF(doba!$N58&lt;=P$56,IF(doba!$O58&gt;P$56,P$57,0),0)</f>
        <v>0</v>
      </c>
      <c r="Q96">
        <f>IF(doba!$N58&lt;=Q$56,IF(doba!$O58&gt;Q$56,Q$57,0),0)</f>
        <v>0</v>
      </c>
      <c r="R96">
        <f>IF(doba!$N58&lt;=R$56,IF(doba!$O58&gt;R$56,R$57,0),0)</f>
        <v>0</v>
      </c>
      <c r="S96">
        <f>IF(doba!$N58&lt;=S$56,IF(doba!$O58&gt;S$56,S$57,0),0)</f>
        <v>0</v>
      </c>
      <c r="T96">
        <f>IF(doba!$N58&lt;=T$56,IF(doba!$O58&gt;T$56,T$57,0),0)</f>
        <v>0</v>
      </c>
      <c r="U96">
        <f>IF(doba!$N58&lt;=U$56,IF(doba!$O58&gt;U$56,U$57,0),0)</f>
        <v>0</v>
      </c>
      <c r="V96">
        <f>IF(doba!$N58&lt;=V$56,IF(doba!$O58&gt;V$56,V$57,0),0)</f>
        <v>0</v>
      </c>
      <c r="W96">
        <f>IF(doba!$N58&lt;=W$56,IF(doba!$O58&gt;W$56,W$57,0),0)</f>
        <v>0</v>
      </c>
      <c r="X96">
        <f>IF(doba!$N58&lt;=X$56,IF(doba!$O58&gt;X$56,X$57,0),0)</f>
        <v>0</v>
      </c>
      <c r="Y96">
        <f>IF(doba!$N58&lt;=Y$56,IF(doba!$O58&gt;Y$56,Y$57,0),0)</f>
        <v>0</v>
      </c>
      <c r="Z96">
        <f>IF(doba!$N58&lt;=Z$56,IF(doba!$O58&gt;Z$56,Z$57,0),0)</f>
        <v>0</v>
      </c>
      <c r="AA96">
        <f>IF(doba!$N58&lt;=AA$56,IF(doba!$O58&gt;AA$56,AA$57,0),0)</f>
        <v>0</v>
      </c>
      <c r="AB96">
        <f>IF(doba!$N58&lt;=AB$56,IF(doba!$O58&gt;AB$56,AB$57,0),0)</f>
        <v>0</v>
      </c>
      <c r="AC96" s="1">
        <f t="shared" si="2"/>
        <v>0</v>
      </c>
      <c r="AH96">
        <f>IF(doba!$N58&lt;=AH$56,IF(doba!$O58&gt;AH$56,AH$57,0),0)</f>
        <v>0</v>
      </c>
      <c r="AI96">
        <f>IF(doba!$N58&lt;=AI$56,IF(doba!$O58&gt;AI$56,AI$57,0),0)</f>
        <v>0</v>
      </c>
      <c r="AJ96">
        <f>IF(doba!$N58&lt;=AJ$56,IF(doba!$O58&gt;AJ$56,AJ$57,0),0)</f>
        <v>0</v>
      </c>
      <c r="AK96">
        <f>IF(doba!$N58&lt;=AK$56,IF(doba!$O58&gt;AK$56,AK$57,0),0)</f>
        <v>0</v>
      </c>
      <c r="AL96">
        <f>IF(doba!$N58&lt;=AL$56,IF(doba!$O58&gt;AL$56,AL$57,0),0)</f>
        <v>0</v>
      </c>
      <c r="AM96">
        <f>IF(doba!$N58&lt;=AM$56,IF(doba!$O58&gt;AM$56,AM$57,0),0)</f>
        <v>0</v>
      </c>
      <c r="AN96">
        <f>IF(doba!$N58&lt;=AN$56,IF(doba!$O58&gt;AN$56,AN$57,0),0)</f>
        <v>0</v>
      </c>
      <c r="AO96">
        <f>IF(doba!$N58&lt;=AO$56,IF(doba!$O58&gt;AO$56,AO$57,0),0)</f>
        <v>0</v>
      </c>
      <c r="AP96">
        <f>IF(doba!$N58&lt;=AP$56,IF(doba!$O58&gt;AP$56,AP$57,0),0)</f>
        <v>0</v>
      </c>
      <c r="AQ96">
        <f>IF(doba!$N58&lt;=AQ$56,IF(doba!$O58&gt;AQ$56,AQ$57,0),0)</f>
        <v>0</v>
      </c>
      <c r="AR96">
        <f>IF(doba!$N58&lt;=AR$56,IF(doba!$O58&gt;AR$56,AR$57,0),0)</f>
        <v>0</v>
      </c>
      <c r="AS96">
        <f>IF(doba!$N58&lt;=AS$56,IF(doba!$O58&gt;AS$56,AS$57,0),0)</f>
        <v>0</v>
      </c>
      <c r="AT96">
        <f>IF(doba!$N58&lt;=AT$56,IF(doba!$O58&gt;AT$56,AT$57,0),0)</f>
        <v>0</v>
      </c>
      <c r="AU96">
        <f>IF(doba!$N58&lt;=AU$56,IF(doba!$O58&gt;AU$56,AU$57,0),0)</f>
        <v>0</v>
      </c>
      <c r="AV96">
        <f>IF(doba!$N58&lt;=AV$56,IF(doba!$O58&gt;AV$56,AV$57,0),0)</f>
        <v>0</v>
      </c>
      <c r="AW96">
        <f>IF(doba!$N58&lt;=AW$56,IF(doba!$O58&gt;AW$56,AW$57,0),0)</f>
        <v>0</v>
      </c>
      <c r="AX96">
        <f>IF(doba!$N58&lt;=AX$56,IF(doba!$O58&gt;AX$56,AX$57,0),0)</f>
        <v>0</v>
      </c>
      <c r="AY96">
        <f>IF(doba!$N58&lt;=AY$56,IF(doba!$O58&gt;AY$56,AY$57,0),0)</f>
        <v>0</v>
      </c>
      <c r="AZ96">
        <f>IF(doba!$N58&lt;=AZ$56,IF(doba!$O58&gt;AZ$56,AZ$57,0),0)</f>
        <v>0</v>
      </c>
      <c r="BA96">
        <f>IF(doba!$N58&lt;=BA$56,IF(doba!$O58&gt;BA$56,BA$57,0),0)</f>
        <v>0</v>
      </c>
      <c r="BB96">
        <f>IF(doba!$N58&lt;=BB$56,IF(doba!$O58&gt;BB$56,BB$57,0),0)</f>
        <v>0</v>
      </c>
      <c r="BC96">
        <f>IF(doba!$N58&lt;=BC$56,IF(doba!$O58&gt;BC$56,BC$57,0),0)</f>
        <v>0</v>
      </c>
      <c r="BD96">
        <f>IF(doba!$N58&lt;=BD$56,IF(doba!$O58&gt;BD$56,BD$57,0),0)</f>
        <v>0</v>
      </c>
      <c r="BE96">
        <f>IF(doba!$N58&lt;=BE$56,IF(doba!$O58&gt;BE$56,BE$57,0),0)</f>
        <v>0</v>
      </c>
      <c r="BF96" s="1">
        <f t="shared" si="3"/>
        <v>0</v>
      </c>
    </row>
    <row r="97" spans="1:58" x14ac:dyDescent="0.2">
      <c r="A97">
        <v>40</v>
      </c>
      <c r="B97">
        <f>doba!$N59</f>
        <v>0</v>
      </c>
      <c r="C97">
        <f>doba!$O59</f>
        <v>0</v>
      </c>
      <c r="E97">
        <f>IF(doba!$N59&lt;=E$56,IF(doba!$O59&gt;E$56,E$57,0),0)</f>
        <v>0</v>
      </c>
      <c r="F97">
        <f>IF(doba!$N59&lt;=F$56,IF(doba!$O59&gt;F$56,F$57,0),0)</f>
        <v>0</v>
      </c>
      <c r="G97">
        <f>IF(doba!$N59&lt;=G$56,IF(doba!$O59&gt;G$56,G$57,0),0)</f>
        <v>0</v>
      </c>
      <c r="H97">
        <f>IF(doba!$N59&lt;=H$56,IF(doba!$O59&gt;H$56,H$57,0),0)</f>
        <v>0</v>
      </c>
      <c r="I97">
        <f>IF(doba!$N59&lt;=I$56,IF(doba!$O59&gt;I$56,I$57,0),0)</f>
        <v>0</v>
      </c>
      <c r="J97">
        <f>IF(doba!$N59&lt;=J$56,IF(doba!$O59&gt;J$56,J$57,0),0)</f>
        <v>0</v>
      </c>
      <c r="K97">
        <f>IF(doba!$N59&lt;=K$56,IF(doba!$O59&gt;K$56,K$57,0),0)</f>
        <v>0</v>
      </c>
      <c r="L97">
        <f>IF(doba!$N59&lt;=L$56,IF(doba!$O59&gt;L$56,L$57,0),0)</f>
        <v>0</v>
      </c>
      <c r="M97">
        <f>IF(doba!$N59&lt;=M$56,IF(doba!$O59&gt;M$56,M$57,0),0)</f>
        <v>0</v>
      </c>
      <c r="N97">
        <f>IF(doba!$N59&lt;=N$56,IF(doba!$O59&gt;N$56,N$57,0),0)</f>
        <v>0</v>
      </c>
      <c r="O97">
        <f>IF(doba!$N59&lt;=O$56,IF(doba!$O59&gt;O$56,O$57,0),0)</f>
        <v>0</v>
      </c>
      <c r="P97">
        <f>IF(doba!$N59&lt;=P$56,IF(doba!$O59&gt;P$56,P$57,0),0)</f>
        <v>0</v>
      </c>
      <c r="Q97">
        <f>IF(doba!$N59&lt;=Q$56,IF(doba!$O59&gt;Q$56,Q$57,0),0)</f>
        <v>0</v>
      </c>
      <c r="R97">
        <f>IF(doba!$N59&lt;=R$56,IF(doba!$O59&gt;R$56,R$57,0),0)</f>
        <v>0</v>
      </c>
      <c r="S97">
        <f>IF(doba!$N59&lt;=S$56,IF(doba!$O59&gt;S$56,S$57,0),0)</f>
        <v>0</v>
      </c>
      <c r="T97">
        <f>IF(doba!$N59&lt;=T$56,IF(doba!$O59&gt;T$56,T$57,0),0)</f>
        <v>0</v>
      </c>
      <c r="U97">
        <f>IF(doba!$N59&lt;=U$56,IF(doba!$O59&gt;U$56,U$57,0),0)</f>
        <v>0</v>
      </c>
      <c r="V97">
        <f>IF(doba!$N59&lt;=V$56,IF(doba!$O59&gt;V$56,V$57,0),0)</f>
        <v>0</v>
      </c>
      <c r="W97">
        <f>IF(doba!$N59&lt;=W$56,IF(doba!$O59&gt;W$56,W$57,0),0)</f>
        <v>0</v>
      </c>
      <c r="X97">
        <f>IF(doba!$N59&lt;=X$56,IF(doba!$O59&gt;X$56,X$57,0),0)</f>
        <v>0</v>
      </c>
      <c r="Y97">
        <f>IF(doba!$N59&lt;=Y$56,IF(doba!$O59&gt;Y$56,Y$57,0),0)</f>
        <v>0</v>
      </c>
      <c r="Z97">
        <f>IF(doba!$N59&lt;=Z$56,IF(doba!$O59&gt;Z$56,Z$57,0),0)</f>
        <v>0</v>
      </c>
      <c r="AA97">
        <f>IF(doba!$N59&lt;=AA$56,IF(doba!$O59&gt;AA$56,AA$57,0),0)</f>
        <v>0</v>
      </c>
      <c r="AB97">
        <f>IF(doba!$N59&lt;=AB$56,IF(doba!$O59&gt;AB$56,AB$57,0),0)</f>
        <v>0</v>
      </c>
      <c r="AC97" s="1">
        <f t="shared" si="2"/>
        <v>0</v>
      </c>
      <c r="AH97">
        <f>IF(doba!$N59&lt;=AH$56,IF(doba!$O59&gt;AH$56,AH$57,0),0)</f>
        <v>0</v>
      </c>
      <c r="AI97">
        <f>IF(doba!$N59&lt;=AI$56,IF(doba!$O59&gt;AI$56,AI$57,0),0)</f>
        <v>0</v>
      </c>
      <c r="AJ97">
        <f>IF(doba!$N59&lt;=AJ$56,IF(doba!$O59&gt;AJ$56,AJ$57,0),0)</f>
        <v>0</v>
      </c>
      <c r="AK97">
        <f>IF(doba!$N59&lt;=AK$56,IF(doba!$O59&gt;AK$56,AK$57,0),0)</f>
        <v>0</v>
      </c>
      <c r="AL97">
        <f>IF(doba!$N59&lt;=AL$56,IF(doba!$O59&gt;AL$56,AL$57,0),0)</f>
        <v>0</v>
      </c>
      <c r="AM97">
        <f>IF(doba!$N59&lt;=AM$56,IF(doba!$O59&gt;AM$56,AM$57,0),0)</f>
        <v>0</v>
      </c>
      <c r="AN97">
        <f>IF(doba!$N59&lt;=AN$56,IF(doba!$O59&gt;AN$56,AN$57,0),0)</f>
        <v>0</v>
      </c>
      <c r="AO97">
        <f>IF(doba!$N59&lt;=AO$56,IF(doba!$O59&gt;AO$56,AO$57,0),0)</f>
        <v>0</v>
      </c>
      <c r="AP97">
        <f>IF(doba!$N59&lt;=AP$56,IF(doba!$O59&gt;AP$56,AP$57,0),0)</f>
        <v>0</v>
      </c>
      <c r="AQ97">
        <f>IF(doba!$N59&lt;=AQ$56,IF(doba!$O59&gt;AQ$56,AQ$57,0),0)</f>
        <v>0</v>
      </c>
      <c r="AR97">
        <f>IF(doba!$N59&lt;=AR$56,IF(doba!$O59&gt;AR$56,AR$57,0),0)</f>
        <v>0</v>
      </c>
      <c r="AS97">
        <f>IF(doba!$N59&lt;=AS$56,IF(doba!$O59&gt;AS$56,AS$57,0),0)</f>
        <v>0</v>
      </c>
      <c r="AT97">
        <f>IF(doba!$N59&lt;=AT$56,IF(doba!$O59&gt;AT$56,AT$57,0),0)</f>
        <v>0</v>
      </c>
      <c r="AU97">
        <f>IF(doba!$N59&lt;=AU$56,IF(doba!$O59&gt;AU$56,AU$57,0),0)</f>
        <v>0</v>
      </c>
      <c r="AV97">
        <f>IF(doba!$N59&lt;=AV$56,IF(doba!$O59&gt;AV$56,AV$57,0),0)</f>
        <v>0</v>
      </c>
      <c r="AW97">
        <f>IF(doba!$N59&lt;=AW$56,IF(doba!$O59&gt;AW$56,AW$57,0),0)</f>
        <v>0</v>
      </c>
      <c r="AX97">
        <f>IF(doba!$N59&lt;=AX$56,IF(doba!$O59&gt;AX$56,AX$57,0),0)</f>
        <v>0</v>
      </c>
      <c r="AY97">
        <f>IF(doba!$N59&lt;=AY$56,IF(doba!$O59&gt;AY$56,AY$57,0),0)</f>
        <v>0</v>
      </c>
      <c r="AZ97">
        <f>IF(doba!$N59&lt;=AZ$56,IF(doba!$O59&gt;AZ$56,AZ$57,0),0)</f>
        <v>0</v>
      </c>
      <c r="BA97">
        <f>IF(doba!$N59&lt;=BA$56,IF(doba!$O59&gt;BA$56,BA$57,0),0)</f>
        <v>0</v>
      </c>
      <c r="BB97">
        <f>IF(doba!$N59&lt;=BB$56,IF(doba!$O59&gt;BB$56,BB$57,0),0)</f>
        <v>0</v>
      </c>
      <c r="BC97">
        <f>IF(doba!$N59&lt;=BC$56,IF(doba!$O59&gt;BC$56,BC$57,0),0)</f>
        <v>0</v>
      </c>
      <c r="BD97">
        <f>IF(doba!$N59&lt;=BD$56,IF(doba!$O59&gt;BD$56,BD$57,0),0)</f>
        <v>0</v>
      </c>
      <c r="BE97">
        <f>IF(doba!$N59&lt;=BE$56,IF(doba!$O59&gt;BE$56,BE$57,0),0)</f>
        <v>0</v>
      </c>
      <c r="BF97" s="1">
        <f t="shared" si="3"/>
        <v>0</v>
      </c>
    </row>
    <row r="98" spans="1:58" x14ac:dyDescent="0.2">
      <c r="A98">
        <v>41</v>
      </c>
      <c r="B98">
        <f>doba!$N60</f>
        <v>0</v>
      </c>
      <c r="C98">
        <f>doba!$O60</f>
        <v>0</v>
      </c>
      <c r="E98">
        <f>IF(doba!$N60&lt;=E$56,IF(doba!$O60&gt;E$56,E$57,0),0)</f>
        <v>0</v>
      </c>
      <c r="F98">
        <f>IF(doba!$N60&lt;=F$56,IF(doba!$O60&gt;F$56,F$57,0),0)</f>
        <v>0</v>
      </c>
      <c r="G98">
        <f>IF(doba!$N60&lt;=G$56,IF(doba!$O60&gt;G$56,G$57,0),0)</f>
        <v>0</v>
      </c>
      <c r="H98">
        <f>IF(doba!$N60&lt;=H$56,IF(doba!$O60&gt;H$56,H$57,0),0)</f>
        <v>0</v>
      </c>
      <c r="I98">
        <f>IF(doba!$N60&lt;=I$56,IF(doba!$O60&gt;I$56,I$57,0),0)</f>
        <v>0</v>
      </c>
      <c r="J98">
        <f>IF(doba!$N60&lt;=J$56,IF(doba!$O60&gt;J$56,J$57,0),0)</f>
        <v>0</v>
      </c>
      <c r="K98">
        <f>IF(doba!$N60&lt;=K$56,IF(doba!$O60&gt;K$56,K$57,0),0)</f>
        <v>0</v>
      </c>
      <c r="L98">
        <f>IF(doba!$N60&lt;=L$56,IF(doba!$O60&gt;L$56,L$57,0),0)</f>
        <v>0</v>
      </c>
      <c r="M98">
        <f>IF(doba!$N60&lt;=M$56,IF(doba!$O60&gt;M$56,M$57,0),0)</f>
        <v>0</v>
      </c>
      <c r="N98">
        <f>IF(doba!$N60&lt;=N$56,IF(doba!$O60&gt;N$56,N$57,0),0)</f>
        <v>0</v>
      </c>
      <c r="O98">
        <f>IF(doba!$N60&lt;=O$56,IF(doba!$O60&gt;O$56,O$57,0),0)</f>
        <v>0</v>
      </c>
      <c r="P98">
        <f>IF(doba!$N60&lt;=P$56,IF(doba!$O60&gt;P$56,P$57,0),0)</f>
        <v>0</v>
      </c>
      <c r="Q98">
        <f>IF(doba!$N60&lt;=Q$56,IF(doba!$O60&gt;Q$56,Q$57,0),0)</f>
        <v>0</v>
      </c>
      <c r="R98">
        <f>IF(doba!$N60&lt;=R$56,IF(doba!$O60&gt;R$56,R$57,0),0)</f>
        <v>0</v>
      </c>
      <c r="S98">
        <f>IF(doba!$N60&lt;=S$56,IF(doba!$O60&gt;S$56,S$57,0),0)</f>
        <v>0</v>
      </c>
      <c r="T98">
        <f>IF(doba!$N60&lt;=T$56,IF(doba!$O60&gt;T$56,T$57,0),0)</f>
        <v>0</v>
      </c>
      <c r="U98">
        <f>IF(doba!$N60&lt;=U$56,IF(doba!$O60&gt;U$56,U$57,0),0)</f>
        <v>0</v>
      </c>
      <c r="V98">
        <f>IF(doba!$N60&lt;=V$56,IF(doba!$O60&gt;V$56,V$57,0),0)</f>
        <v>0</v>
      </c>
      <c r="W98">
        <f>IF(doba!$N60&lt;=W$56,IF(doba!$O60&gt;W$56,W$57,0),0)</f>
        <v>0</v>
      </c>
      <c r="X98">
        <f>IF(doba!$N60&lt;=X$56,IF(doba!$O60&gt;X$56,X$57,0),0)</f>
        <v>0</v>
      </c>
      <c r="Y98">
        <f>IF(doba!$N60&lt;=Y$56,IF(doba!$O60&gt;Y$56,Y$57,0),0)</f>
        <v>0</v>
      </c>
      <c r="Z98">
        <f>IF(doba!$N60&lt;=Z$56,IF(doba!$O60&gt;Z$56,Z$57,0),0)</f>
        <v>0</v>
      </c>
      <c r="AA98">
        <f>IF(doba!$N60&lt;=AA$56,IF(doba!$O60&gt;AA$56,AA$57,0),0)</f>
        <v>0</v>
      </c>
      <c r="AB98">
        <f>IF(doba!$N60&lt;=AB$56,IF(doba!$O60&gt;AB$56,AB$57,0),0)</f>
        <v>0</v>
      </c>
      <c r="AC98" s="1">
        <f t="shared" si="2"/>
        <v>0</v>
      </c>
      <c r="AH98">
        <f>IF(doba!$N60&lt;=AH$56,IF(doba!$O60&gt;AH$56,AH$57,0),0)</f>
        <v>0</v>
      </c>
      <c r="AI98">
        <f>IF(doba!$N60&lt;=AI$56,IF(doba!$O60&gt;AI$56,AI$57,0),0)</f>
        <v>0</v>
      </c>
      <c r="AJ98">
        <f>IF(doba!$N60&lt;=AJ$56,IF(doba!$O60&gt;AJ$56,AJ$57,0),0)</f>
        <v>0</v>
      </c>
      <c r="AK98">
        <f>IF(doba!$N60&lt;=AK$56,IF(doba!$O60&gt;AK$56,AK$57,0),0)</f>
        <v>0</v>
      </c>
      <c r="AL98">
        <f>IF(doba!$N60&lt;=AL$56,IF(doba!$O60&gt;AL$56,AL$57,0),0)</f>
        <v>0</v>
      </c>
      <c r="AM98">
        <f>IF(doba!$N60&lt;=AM$56,IF(doba!$O60&gt;AM$56,AM$57,0),0)</f>
        <v>0</v>
      </c>
      <c r="AN98">
        <f>IF(doba!$N60&lt;=AN$56,IF(doba!$O60&gt;AN$56,AN$57,0),0)</f>
        <v>0</v>
      </c>
      <c r="AO98">
        <f>IF(doba!$N60&lt;=AO$56,IF(doba!$O60&gt;AO$56,AO$57,0),0)</f>
        <v>0</v>
      </c>
      <c r="AP98">
        <f>IF(doba!$N60&lt;=AP$56,IF(doba!$O60&gt;AP$56,AP$57,0),0)</f>
        <v>0</v>
      </c>
      <c r="AQ98">
        <f>IF(doba!$N60&lt;=AQ$56,IF(doba!$O60&gt;AQ$56,AQ$57,0),0)</f>
        <v>0</v>
      </c>
      <c r="AR98">
        <f>IF(doba!$N60&lt;=AR$56,IF(doba!$O60&gt;AR$56,AR$57,0),0)</f>
        <v>0</v>
      </c>
      <c r="AS98">
        <f>IF(doba!$N60&lt;=AS$56,IF(doba!$O60&gt;AS$56,AS$57,0),0)</f>
        <v>0</v>
      </c>
      <c r="AT98">
        <f>IF(doba!$N60&lt;=AT$56,IF(doba!$O60&gt;AT$56,AT$57,0),0)</f>
        <v>0</v>
      </c>
      <c r="AU98">
        <f>IF(doba!$N60&lt;=AU$56,IF(doba!$O60&gt;AU$56,AU$57,0),0)</f>
        <v>0</v>
      </c>
      <c r="AV98">
        <f>IF(doba!$N60&lt;=AV$56,IF(doba!$O60&gt;AV$56,AV$57,0),0)</f>
        <v>0</v>
      </c>
      <c r="AW98">
        <f>IF(doba!$N60&lt;=AW$56,IF(doba!$O60&gt;AW$56,AW$57,0),0)</f>
        <v>0</v>
      </c>
      <c r="AX98">
        <f>IF(doba!$N60&lt;=AX$56,IF(doba!$O60&gt;AX$56,AX$57,0),0)</f>
        <v>0</v>
      </c>
      <c r="AY98">
        <f>IF(doba!$N60&lt;=AY$56,IF(doba!$O60&gt;AY$56,AY$57,0),0)</f>
        <v>0</v>
      </c>
      <c r="AZ98">
        <f>IF(doba!$N60&lt;=AZ$56,IF(doba!$O60&gt;AZ$56,AZ$57,0),0)</f>
        <v>0</v>
      </c>
      <c r="BA98">
        <f>IF(doba!$N60&lt;=BA$56,IF(doba!$O60&gt;BA$56,BA$57,0),0)</f>
        <v>0</v>
      </c>
      <c r="BB98">
        <f>IF(doba!$N60&lt;=BB$56,IF(doba!$O60&gt;BB$56,BB$57,0),0)</f>
        <v>0</v>
      </c>
      <c r="BC98">
        <f>IF(doba!$N60&lt;=BC$56,IF(doba!$O60&gt;BC$56,BC$57,0),0)</f>
        <v>0</v>
      </c>
      <c r="BD98">
        <f>IF(doba!$N60&lt;=BD$56,IF(doba!$O60&gt;BD$56,BD$57,0),0)</f>
        <v>0</v>
      </c>
      <c r="BE98">
        <f>IF(doba!$N60&lt;=BE$56,IF(doba!$O60&gt;BE$56,BE$57,0),0)</f>
        <v>0</v>
      </c>
      <c r="BF98" s="1">
        <f t="shared" si="3"/>
        <v>0</v>
      </c>
    </row>
    <row r="99" spans="1:58" x14ac:dyDescent="0.2">
      <c r="A99">
        <v>42</v>
      </c>
      <c r="B99">
        <f>doba!$N61</f>
        <v>0</v>
      </c>
      <c r="C99">
        <f>doba!$O61</f>
        <v>0</v>
      </c>
      <c r="E99">
        <f>IF(doba!$N61&lt;=E$56,IF(doba!$O61&gt;E$56,E$57,0),0)</f>
        <v>0</v>
      </c>
      <c r="F99">
        <f>IF(doba!$N61&lt;=F$56,IF(doba!$O61&gt;F$56,F$57,0),0)</f>
        <v>0</v>
      </c>
      <c r="G99">
        <f>IF(doba!$N61&lt;=G$56,IF(doba!$O61&gt;G$56,G$57,0),0)</f>
        <v>0</v>
      </c>
      <c r="H99">
        <f>IF(doba!$N61&lt;=H$56,IF(doba!$O61&gt;H$56,H$57,0),0)</f>
        <v>0</v>
      </c>
      <c r="I99">
        <f>IF(doba!$N61&lt;=I$56,IF(doba!$O61&gt;I$56,I$57,0),0)</f>
        <v>0</v>
      </c>
      <c r="J99">
        <f>IF(doba!$N61&lt;=J$56,IF(doba!$O61&gt;J$56,J$57,0),0)</f>
        <v>0</v>
      </c>
      <c r="K99">
        <f>IF(doba!$N61&lt;=K$56,IF(doba!$O61&gt;K$56,K$57,0),0)</f>
        <v>0</v>
      </c>
      <c r="L99">
        <f>IF(doba!$N61&lt;=L$56,IF(doba!$O61&gt;L$56,L$57,0),0)</f>
        <v>0</v>
      </c>
      <c r="M99">
        <f>IF(doba!$N61&lt;=M$56,IF(doba!$O61&gt;M$56,M$57,0),0)</f>
        <v>0</v>
      </c>
      <c r="N99">
        <f>IF(doba!$N61&lt;=N$56,IF(doba!$O61&gt;N$56,N$57,0),0)</f>
        <v>0</v>
      </c>
      <c r="O99">
        <f>IF(doba!$N61&lt;=O$56,IF(doba!$O61&gt;O$56,O$57,0),0)</f>
        <v>0</v>
      </c>
      <c r="P99">
        <f>IF(doba!$N61&lt;=P$56,IF(doba!$O61&gt;P$56,P$57,0),0)</f>
        <v>0</v>
      </c>
      <c r="Q99">
        <f>IF(doba!$N61&lt;=Q$56,IF(doba!$O61&gt;Q$56,Q$57,0),0)</f>
        <v>0</v>
      </c>
      <c r="R99">
        <f>IF(doba!$N61&lt;=R$56,IF(doba!$O61&gt;R$56,R$57,0),0)</f>
        <v>0</v>
      </c>
      <c r="S99">
        <f>IF(doba!$N61&lt;=S$56,IF(doba!$O61&gt;S$56,S$57,0),0)</f>
        <v>0</v>
      </c>
      <c r="T99">
        <f>IF(doba!$N61&lt;=T$56,IF(doba!$O61&gt;T$56,T$57,0),0)</f>
        <v>0</v>
      </c>
      <c r="U99">
        <f>IF(doba!$N61&lt;=U$56,IF(doba!$O61&gt;U$56,U$57,0),0)</f>
        <v>0</v>
      </c>
      <c r="V99">
        <f>IF(doba!$N61&lt;=V$56,IF(doba!$O61&gt;V$56,V$57,0),0)</f>
        <v>0</v>
      </c>
      <c r="W99">
        <f>IF(doba!$N61&lt;=W$56,IF(doba!$O61&gt;W$56,W$57,0),0)</f>
        <v>0</v>
      </c>
      <c r="X99">
        <f>IF(doba!$N61&lt;=X$56,IF(doba!$O61&gt;X$56,X$57,0),0)</f>
        <v>0</v>
      </c>
      <c r="Y99">
        <f>IF(doba!$N61&lt;=Y$56,IF(doba!$O61&gt;Y$56,Y$57,0),0)</f>
        <v>0</v>
      </c>
      <c r="Z99">
        <f>IF(doba!$N61&lt;=Z$56,IF(doba!$O61&gt;Z$56,Z$57,0),0)</f>
        <v>0</v>
      </c>
      <c r="AA99">
        <f>IF(doba!$N61&lt;=AA$56,IF(doba!$O61&gt;AA$56,AA$57,0),0)</f>
        <v>0</v>
      </c>
      <c r="AB99">
        <f>IF(doba!$N61&lt;=AB$56,IF(doba!$O61&gt;AB$56,AB$57,0),0)</f>
        <v>0</v>
      </c>
      <c r="AC99" s="1">
        <f t="shared" si="2"/>
        <v>0</v>
      </c>
      <c r="AH99">
        <f>IF(doba!$N61&lt;=AH$56,IF(doba!$O61&gt;AH$56,AH$57,0),0)</f>
        <v>0</v>
      </c>
      <c r="AI99">
        <f>IF(doba!$N61&lt;=AI$56,IF(doba!$O61&gt;AI$56,AI$57,0),0)</f>
        <v>0</v>
      </c>
      <c r="AJ99">
        <f>IF(doba!$N61&lt;=AJ$56,IF(doba!$O61&gt;AJ$56,AJ$57,0),0)</f>
        <v>0</v>
      </c>
      <c r="AK99">
        <f>IF(doba!$N61&lt;=AK$56,IF(doba!$O61&gt;AK$56,AK$57,0),0)</f>
        <v>0</v>
      </c>
      <c r="AL99">
        <f>IF(doba!$N61&lt;=AL$56,IF(doba!$O61&gt;AL$56,AL$57,0),0)</f>
        <v>0</v>
      </c>
      <c r="AM99">
        <f>IF(doba!$N61&lt;=AM$56,IF(doba!$O61&gt;AM$56,AM$57,0),0)</f>
        <v>0</v>
      </c>
      <c r="AN99">
        <f>IF(doba!$N61&lt;=AN$56,IF(doba!$O61&gt;AN$56,AN$57,0),0)</f>
        <v>0</v>
      </c>
      <c r="AO99">
        <f>IF(doba!$N61&lt;=AO$56,IF(doba!$O61&gt;AO$56,AO$57,0),0)</f>
        <v>0</v>
      </c>
      <c r="AP99">
        <f>IF(doba!$N61&lt;=AP$56,IF(doba!$O61&gt;AP$56,AP$57,0),0)</f>
        <v>0</v>
      </c>
      <c r="AQ99">
        <f>IF(doba!$N61&lt;=AQ$56,IF(doba!$O61&gt;AQ$56,AQ$57,0),0)</f>
        <v>0</v>
      </c>
      <c r="AR99">
        <f>IF(doba!$N61&lt;=AR$56,IF(doba!$O61&gt;AR$56,AR$57,0),0)</f>
        <v>0</v>
      </c>
      <c r="AS99">
        <f>IF(doba!$N61&lt;=AS$56,IF(doba!$O61&gt;AS$56,AS$57,0),0)</f>
        <v>0</v>
      </c>
      <c r="AT99">
        <f>IF(doba!$N61&lt;=AT$56,IF(doba!$O61&gt;AT$56,AT$57,0),0)</f>
        <v>0</v>
      </c>
      <c r="AU99">
        <f>IF(doba!$N61&lt;=AU$56,IF(doba!$O61&gt;AU$56,AU$57,0),0)</f>
        <v>0</v>
      </c>
      <c r="AV99">
        <f>IF(doba!$N61&lt;=AV$56,IF(doba!$O61&gt;AV$56,AV$57,0),0)</f>
        <v>0</v>
      </c>
      <c r="AW99">
        <f>IF(doba!$N61&lt;=AW$56,IF(doba!$O61&gt;AW$56,AW$57,0),0)</f>
        <v>0</v>
      </c>
      <c r="AX99">
        <f>IF(doba!$N61&lt;=AX$56,IF(doba!$O61&gt;AX$56,AX$57,0),0)</f>
        <v>0</v>
      </c>
      <c r="AY99">
        <f>IF(doba!$N61&lt;=AY$56,IF(doba!$O61&gt;AY$56,AY$57,0),0)</f>
        <v>0</v>
      </c>
      <c r="AZ99">
        <f>IF(doba!$N61&lt;=AZ$56,IF(doba!$O61&gt;AZ$56,AZ$57,0),0)</f>
        <v>0</v>
      </c>
      <c r="BA99">
        <f>IF(doba!$N61&lt;=BA$56,IF(doba!$O61&gt;BA$56,BA$57,0),0)</f>
        <v>0</v>
      </c>
      <c r="BB99">
        <f>IF(doba!$N61&lt;=BB$56,IF(doba!$O61&gt;BB$56,BB$57,0),0)</f>
        <v>0</v>
      </c>
      <c r="BC99">
        <f>IF(doba!$N61&lt;=BC$56,IF(doba!$O61&gt;BC$56,BC$57,0),0)</f>
        <v>0</v>
      </c>
      <c r="BD99">
        <f>IF(doba!$N61&lt;=BD$56,IF(doba!$O61&gt;BD$56,BD$57,0),0)</f>
        <v>0</v>
      </c>
      <c r="BE99">
        <f>IF(doba!$N61&lt;=BE$56,IF(doba!$O61&gt;BE$56,BE$57,0),0)</f>
        <v>0</v>
      </c>
      <c r="BF99" s="1">
        <f t="shared" si="3"/>
        <v>0</v>
      </c>
    </row>
    <row r="100" spans="1:58" x14ac:dyDescent="0.2">
      <c r="A100">
        <v>43</v>
      </c>
      <c r="B100">
        <f>doba!$N62</f>
        <v>0</v>
      </c>
      <c r="C100">
        <f>doba!$O62</f>
        <v>0</v>
      </c>
      <c r="E100">
        <f>IF(doba!$N62&lt;=E$56,IF(doba!$O62&gt;E$56,E$57,0),0)</f>
        <v>0</v>
      </c>
      <c r="F100">
        <f>IF(doba!$N62&lt;=F$56,IF(doba!$O62&gt;F$56,F$57,0),0)</f>
        <v>0</v>
      </c>
      <c r="G100">
        <f>IF(doba!$N62&lt;=G$56,IF(doba!$O62&gt;G$56,G$57,0),0)</f>
        <v>0</v>
      </c>
      <c r="H100">
        <f>IF(doba!$N62&lt;=H$56,IF(doba!$O62&gt;H$56,H$57,0),0)</f>
        <v>0</v>
      </c>
      <c r="I100">
        <f>IF(doba!$N62&lt;=I$56,IF(doba!$O62&gt;I$56,I$57,0),0)</f>
        <v>0</v>
      </c>
      <c r="J100">
        <f>IF(doba!$N62&lt;=J$56,IF(doba!$O62&gt;J$56,J$57,0),0)</f>
        <v>0</v>
      </c>
      <c r="K100">
        <f>IF(doba!$N62&lt;=K$56,IF(doba!$O62&gt;K$56,K$57,0),0)</f>
        <v>0</v>
      </c>
      <c r="L100">
        <f>IF(doba!$N62&lt;=L$56,IF(doba!$O62&gt;L$56,L$57,0),0)</f>
        <v>0</v>
      </c>
      <c r="M100">
        <f>IF(doba!$N62&lt;=M$56,IF(doba!$O62&gt;M$56,M$57,0),0)</f>
        <v>0</v>
      </c>
      <c r="N100">
        <f>IF(doba!$N62&lt;=N$56,IF(doba!$O62&gt;N$56,N$57,0),0)</f>
        <v>0</v>
      </c>
      <c r="O100">
        <f>IF(doba!$N62&lt;=O$56,IF(doba!$O62&gt;O$56,O$57,0),0)</f>
        <v>0</v>
      </c>
      <c r="P100">
        <f>IF(doba!$N62&lt;=P$56,IF(doba!$O62&gt;P$56,P$57,0),0)</f>
        <v>0</v>
      </c>
      <c r="Q100">
        <f>IF(doba!$N62&lt;=Q$56,IF(doba!$O62&gt;Q$56,Q$57,0),0)</f>
        <v>0</v>
      </c>
      <c r="R100">
        <f>IF(doba!$N62&lt;=R$56,IF(doba!$O62&gt;R$56,R$57,0),0)</f>
        <v>0</v>
      </c>
      <c r="S100">
        <f>IF(doba!$N62&lt;=S$56,IF(doba!$O62&gt;S$56,S$57,0),0)</f>
        <v>0</v>
      </c>
      <c r="T100">
        <f>IF(doba!$N62&lt;=T$56,IF(doba!$O62&gt;T$56,T$57,0),0)</f>
        <v>0</v>
      </c>
      <c r="U100">
        <f>IF(doba!$N62&lt;=U$56,IF(doba!$O62&gt;U$56,U$57,0),0)</f>
        <v>0</v>
      </c>
      <c r="V100">
        <f>IF(doba!$N62&lt;=V$56,IF(doba!$O62&gt;V$56,V$57,0),0)</f>
        <v>0</v>
      </c>
      <c r="W100">
        <f>IF(doba!$N62&lt;=W$56,IF(doba!$O62&gt;W$56,W$57,0),0)</f>
        <v>0</v>
      </c>
      <c r="X100">
        <f>IF(doba!$N62&lt;=X$56,IF(doba!$O62&gt;X$56,X$57,0),0)</f>
        <v>0</v>
      </c>
      <c r="Y100">
        <f>IF(doba!$N62&lt;=Y$56,IF(doba!$O62&gt;Y$56,Y$57,0),0)</f>
        <v>0</v>
      </c>
      <c r="Z100">
        <f>IF(doba!$N62&lt;=Z$56,IF(doba!$O62&gt;Z$56,Z$57,0),0)</f>
        <v>0</v>
      </c>
      <c r="AA100">
        <f>IF(doba!$N62&lt;=AA$56,IF(doba!$O62&gt;AA$56,AA$57,0),0)</f>
        <v>0</v>
      </c>
      <c r="AB100">
        <f>IF(doba!$N62&lt;=AB$56,IF(doba!$O62&gt;AB$56,AB$57,0),0)</f>
        <v>0</v>
      </c>
      <c r="AC100" s="1">
        <f t="shared" si="2"/>
        <v>0</v>
      </c>
      <c r="AH100">
        <f>IF(doba!$N62&lt;=AH$56,IF(doba!$O62&gt;AH$56,AH$57,0),0)</f>
        <v>0</v>
      </c>
      <c r="AI100">
        <f>IF(doba!$N62&lt;=AI$56,IF(doba!$O62&gt;AI$56,AI$57,0),0)</f>
        <v>0</v>
      </c>
      <c r="AJ100">
        <f>IF(doba!$N62&lt;=AJ$56,IF(doba!$O62&gt;AJ$56,AJ$57,0),0)</f>
        <v>0</v>
      </c>
      <c r="AK100">
        <f>IF(doba!$N62&lt;=AK$56,IF(doba!$O62&gt;AK$56,AK$57,0),0)</f>
        <v>0</v>
      </c>
      <c r="AL100">
        <f>IF(doba!$N62&lt;=AL$56,IF(doba!$O62&gt;AL$56,AL$57,0),0)</f>
        <v>0</v>
      </c>
      <c r="AM100">
        <f>IF(doba!$N62&lt;=AM$56,IF(doba!$O62&gt;AM$56,AM$57,0),0)</f>
        <v>0</v>
      </c>
      <c r="AN100">
        <f>IF(doba!$N62&lt;=AN$56,IF(doba!$O62&gt;AN$56,AN$57,0),0)</f>
        <v>0</v>
      </c>
      <c r="AO100">
        <f>IF(doba!$N62&lt;=AO$56,IF(doba!$O62&gt;AO$56,AO$57,0),0)</f>
        <v>0</v>
      </c>
      <c r="AP100">
        <f>IF(doba!$N62&lt;=AP$56,IF(doba!$O62&gt;AP$56,AP$57,0),0)</f>
        <v>0</v>
      </c>
      <c r="AQ100">
        <f>IF(doba!$N62&lt;=AQ$56,IF(doba!$O62&gt;AQ$56,AQ$57,0),0)</f>
        <v>0</v>
      </c>
      <c r="AR100">
        <f>IF(doba!$N62&lt;=AR$56,IF(doba!$O62&gt;AR$56,AR$57,0),0)</f>
        <v>0</v>
      </c>
      <c r="AS100">
        <f>IF(doba!$N62&lt;=AS$56,IF(doba!$O62&gt;AS$56,AS$57,0),0)</f>
        <v>0</v>
      </c>
      <c r="AT100">
        <f>IF(doba!$N62&lt;=AT$56,IF(doba!$O62&gt;AT$56,AT$57,0),0)</f>
        <v>0</v>
      </c>
      <c r="AU100">
        <f>IF(doba!$N62&lt;=AU$56,IF(doba!$O62&gt;AU$56,AU$57,0),0)</f>
        <v>0</v>
      </c>
      <c r="AV100">
        <f>IF(doba!$N62&lt;=AV$56,IF(doba!$O62&gt;AV$56,AV$57,0),0)</f>
        <v>0</v>
      </c>
      <c r="AW100">
        <f>IF(doba!$N62&lt;=AW$56,IF(doba!$O62&gt;AW$56,AW$57,0),0)</f>
        <v>0</v>
      </c>
      <c r="AX100">
        <f>IF(doba!$N62&lt;=AX$56,IF(doba!$O62&gt;AX$56,AX$57,0),0)</f>
        <v>0</v>
      </c>
      <c r="AY100">
        <f>IF(doba!$N62&lt;=AY$56,IF(doba!$O62&gt;AY$56,AY$57,0),0)</f>
        <v>0</v>
      </c>
      <c r="AZ100">
        <f>IF(doba!$N62&lt;=AZ$56,IF(doba!$O62&gt;AZ$56,AZ$57,0),0)</f>
        <v>0</v>
      </c>
      <c r="BA100">
        <f>IF(doba!$N62&lt;=BA$56,IF(doba!$O62&gt;BA$56,BA$57,0),0)</f>
        <v>0</v>
      </c>
      <c r="BB100">
        <f>IF(doba!$N62&lt;=BB$56,IF(doba!$O62&gt;BB$56,BB$57,0),0)</f>
        <v>0</v>
      </c>
      <c r="BC100">
        <f>IF(doba!$N62&lt;=BC$56,IF(doba!$O62&gt;BC$56,BC$57,0),0)</f>
        <v>0</v>
      </c>
      <c r="BD100">
        <f>IF(doba!$N62&lt;=BD$56,IF(doba!$O62&gt;BD$56,BD$57,0),0)</f>
        <v>0</v>
      </c>
      <c r="BE100">
        <f>IF(doba!$N62&lt;=BE$56,IF(doba!$O62&gt;BE$56,BE$57,0),0)</f>
        <v>0</v>
      </c>
      <c r="BF100" s="1">
        <f t="shared" si="3"/>
        <v>0</v>
      </c>
    </row>
    <row r="101" spans="1:58" x14ac:dyDescent="0.2">
      <c r="A101">
        <v>44</v>
      </c>
      <c r="B101">
        <f>doba!$N63</f>
        <v>0</v>
      </c>
      <c r="C101">
        <f>doba!$O63</f>
        <v>0</v>
      </c>
      <c r="E101">
        <f>IF(doba!$N63&lt;=E$56,IF(doba!$O63&gt;E$56,E$57,0),0)</f>
        <v>0</v>
      </c>
      <c r="F101">
        <f>IF(doba!$N63&lt;=F$56,IF(doba!$O63&gt;F$56,F$57,0),0)</f>
        <v>0</v>
      </c>
      <c r="G101">
        <f>IF(doba!$N63&lt;=G$56,IF(doba!$O63&gt;G$56,G$57,0),0)</f>
        <v>0</v>
      </c>
      <c r="H101">
        <f>IF(doba!$N63&lt;=H$56,IF(doba!$O63&gt;H$56,H$57,0),0)</f>
        <v>0</v>
      </c>
      <c r="I101">
        <f>IF(doba!$N63&lt;=I$56,IF(doba!$O63&gt;I$56,I$57,0),0)</f>
        <v>0</v>
      </c>
      <c r="J101">
        <f>IF(doba!$N63&lt;=J$56,IF(doba!$O63&gt;J$56,J$57,0),0)</f>
        <v>0</v>
      </c>
      <c r="K101">
        <f>IF(doba!$N63&lt;=K$56,IF(doba!$O63&gt;K$56,K$57,0),0)</f>
        <v>0</v>
      </c>
      <c r="L101">
        <f>IF(doba!$N63&lt;=L$56,IF(doba!$O63&gt;L$56,L$57,0),0)</f>
        <v>0</v>
      </c>
      <c r="M101">
        <f>IF(doba!$N63&lt;=M$56,IF(doba!$O63&gt;M$56,M$57,0),0)</f>
        <v>0</v>
      </c>
      <c r="N101">
        <f>IF(doba!$N63&lt;=N$56,IF(doba!$O63&gt;N$56,N$57,0),0)</f>
        <v>0</v>
      </c>
      <c r="O101">
        <f>IF(doba!$N63&lt;=O$56,IF(doba!$O63&gt;O$56,O$57,0),0)</f>
        <v>0</v>
      </c>
      <c r="P101">
        <f>IF(doba!$N63&lt;=P$56,IF(doba!$O63&gt;P$56,P$57,0),0)</f>
        <v>0</v>
      </c>
      <c r="Q101">
        <f>IF(doba!$N63&lt;=Q$56,IF(doba!$O63&gt;Q$56,Q$57,0),0)</f>
        <v>0</v>
      </c>
      <c r="R101">
        <f>IF(doba!$N63&lt;=R$56,IF(doba!$O63&gt;R$56,R$57,0),0)</f>
        <v>0</v>
      </c>
      <c r="S101">
        <f>IF(doba!$N63&lt;=S$56,IF(doba!$O63&gt;S$56,S$57,0),0)</f>
        <v>0</v>
      </c>
      <c r="T101">
        <f>IF(doba!$N63&lt;=T$56,IF(doba!$O63&gt;T$56,T$57,0),0)</f>
        <v>0</v>
      </c>
      <c r="U101">
        <f>IF(doba!$N63&lt;=U$56,IF(doba!$O63&gt;U$56,U$57,0),0)</f>
        <v>0</v>
      </c>
      <c r="V101">
        <f>IF(doba!$N63&lt;=V$56,IF(doba!$O63&gt;V$56,V$57,0),0)</f>
        <v>0</v>
      </c>
      <c r="W101">
        <f>IF(doba!$N63&lt;=W$56,IF(doba!$O63&gt;W$56,W$57,0),0)</f>
        <v>0</v>
      </c>
      <c r="X101">
        <f>IF(doba!$N63&lt;=X$56,IF(doba!$O63&gt;X$56,X$57,0),0)</f>
        <v>0</v>
      </c>
      <c r="Y101">
        <f>IF(doba!$N63&lt;=Y$56,IF(doba!$O63&gt;Y$56,Y$57,0),0)</f>
        <v>0</v>
      </c>
      <c r="Z101">
        <f>IF(doba!$N63&lt;=Z$56,IF(doba!$O63&gt;Z$56,Z$57,0),0)</f>
        <v>0</v>
      </c>
      <c r="AA101">
        <f>IF(doba!$N63&lt;=AA$56,IF(doba!$O63&gt;AA$56,AA$57,0),0)</f>
        <v>0</v>
      </c>
      <c r="AB101">
        <f>IF(doba!$N63&lt;=AB$56,IF(doba!$O63&gt;AB$56,AB$57,0),0)</f>
        <v>0</v>
      </c>
      <c r="AC101" s="1">
        <f t="shared" si="2"/>
        <v>0</v>
      </c>
      <c r="AH101">
        <f>IF(doba!$N63&lt;=AH$56,IF(doba!$O63&gt;AH$56,AH$57,0),0)</f>
        <v>0</v>
      </c>
      <c r="AI101">
        <f>IF(doba!$N63&lt;=AI$56,IF(doba!$O63&gt;AI$56,AI$57,0),0)</f>
        <v>0</v>
      </c>
      <c r="AJ101">
        <f>IF(doba!$N63&lt;=AJ$56,IF(doba!$O63&gt;AJ$56,AJ$57,0),0)</f>
        <v>0</v>
      </c>
      <c r="AK101">
        <f>IF(doba!$N63&lt;=AK$56,IF(doba!$O63&gt;AK$56,AK$57,0),0)</f>
        <v>0</v>
      </c>
      <c r="AL101">
        <f>IF(doba!$N63&lt;=AL$56,IF(doba!$O63&gt;AL$56,AL$57,0),0)</f>
        <v>0</v>
      </c>
      <c r="AM101">
        <f>IF(doba!$N63&lt;=AM$56,IF(doba!$O63&gt;AM$56,AM$57,0),0)</f>
        <v>0</v>
      </c>
      <c r="AN101">
        <f>IF(doba!$N63&lt;=AN$56,IF(doba!$O63&gt;AN$56,AN$57,0),0)</f>
        <v>0</v>
      </c>
      <c r="AO101">
        <f>IF(doba!$N63&lt;=AO$56,IF(doba!$O63&gt;AO$56,AO$57,0),0)</f>
        <v>0</v>
      </c>
      <c r="AP101">
        <f>IF(doba!$N63&lt;=AP$56,IF(doba!$O63&gt;AP$56,AP$57,0),0)</f>
        <v>0</v>
      </c>
      <c r="AQ101">
        <f>IF(doba!$N63&lt;=AQ$56,IF(doba!$O63&gt;AQ$56,AQ$57,0),0)</f>
        <v>0</v>
      </c>
      <c r="AR101">
        <f>IF(doba!$N63&lt;=AR$56,IF(doba!$O63&gt;AR$56,AR$57,0),0)</f>
        <v>0</v>
      </c>
      <c r="AS101">
        <f>IF(doba!$N63&lt;=AS$56,IF(doba!$O63&gt;AS$56,AS$57,0),0)</f>
        <v>0</v>
      </c>
      <c r="AT101">
        <f>IF(doba!$N63&lt;=AT$56,IF(doba!$O63&gt;AT$56,AT$57,0),0)</f>
        <v>0</v>
      </c>
      <c r="AU101">
        <f>IF(doba!$N63&lt;=AU$56,IF(doba!$O63&gt;AU$56,AU$57,0),0)</f>
        <v>0</v>
      </c>
      <c r="AV101">
        <f>IF(doba!$N63&lt;=AV$56,IF(doba!$O63&gt;AV$56,AV$57,0),0)</f>
        <v>0</v>
      </c>
      <c r="AW101">
        <f>IF(doba!$N63&lt;=AW$56,IF(doba!$O63&gt;AW$56,AW$57,0),0)</f>
        <v>0</v>
      </c>
      <c r="AX101">
        <f>IF(doba!$N63&lt;=AX$56,IF(doba!$O63&gt;AX$56,AX$57,0),0)</f>
        <v>0</v>
      </c>
      <c r="AY101">
        <f>IF(doba!$N63&lt;=AY$56,IF(doba!$O63&gt;AY$56,AY$57,0),0)</f>
        <v>0</v>
      </c>
      <c r="AZ101">
        <f>IF(doba!$N63&lt;=AZ$56,IF(doba!$O63&gt;AZ$56,AZ$57,0),0)</f>
        <v>0</v>
      </c>
      <c r="BA101">
        <f>IF(doba!$N63&lt;=BA$56,IF(doba!$O63&gt;BA$56,BA$57,0),0)</f>
        <v>0</v>
      </c>
      <c r="BB101">
        <f>IF(doba!$N63&lt;=BB$56,IF(doba!$O63&gt;BB$56,BB$57,0),0)</f>
        <v>0</v>
      </c>
      <c r="BC101">
        <f>IF(doba!$N63&lt;=BC$56,IF(doba!$O63&gt;BC$56,BC$57,0),0)</f>
        <v>0</v>
      </c>
      <c r="BD101">
        <f>IF(doba!$N63&lt;=BD$56,IF(doba!$O63&gt;BD$56,BD$57,0),0)</f>
        <v>0</v>
      </c>
      <c r="BE101">
        <f>IF(doba!$N63&lt;=BE$56,IF(doba!$O63&gt;BE$56,BE$57,0),0)</f>
        <v>0</v>
      </c>
      <c r="BF101" s="1">
        <f t="shared" si="3"/>
        <v>0</v>
      </c>
    </row>
    <row r="102" spans="1:58" x14ac:dyDescent="0.2">
      <c r="A102">
        <v>45</v>
      </c>
      <c r="B102">
        <f>doba!$N64</f>
        <v>0</v>
      </c>
      <c r="C102">
        <f>doba!$O64</f>
        <v>0</v>
      </c>
      <c r="E102">
        <f>IF(doba!$N64&lt;=E$56,IF(doba!$O64&gt;E$56,E$57,0),0)</f>
        <v>0</v>
      </c>
      <c r="F102">
        <f>IF(doba!$N64&lt;=F$56,IF(doba!$O64&gt;F$56,F$57,0),0)</f>
        <v>0</v>
      </c>
      <c r="G102">
        <f>IF(doba!$N64&lt;=G$56,IF(doba!$O64&gt;G$56,G$57,0),0)</f>
        <v>0</v>
      </c>
      <c r="H102">
        <f>IF(doba!$N64&lt;=H$56,IF(doba!$O64&gt;H$56,H$57,0),0)</f>
        <v>0</v>
      </c>
      <c r="I102">
        <f>IF(doba!$N64&lt;=I$56,IF(doba!$O64&gt;I$56,I$57,0),0)</f>
        <v>0</v>
      </c>
      <c r="J102">
        <f>IF(doba!$N64&lt;=J$56,IF(doba!$O64&gt;J$56,J$57,0),0)</f>
        <v>0</v>
      </c>
      <c r="K102">
        <f>IF(doba!$N64&lt;=K$56,IF(doba!$O64&gt;K$56,K$57,0),0)</f>
        <v>0</v>
      </c>
      <c r="L102">
        <f>IF(doba!$N64&lt;=L$56,IF(doba!$O64&gt;L$56,L$57,0),0)</f>
        <v>0</v>
      </c>
      <c r="M102">
        <f>IF(doba!$N64&lt;=M$56,IF(doba!$O64&gt;M$56,M$57,0),0)</f>
        <v>0</v>
      </c>
      <c r="N102">
        <f>IF(doba!$N64&lt;=N$56,IF(doba!$O64&gt;N$56,N$57,0),0)</f>
        <v>0</v>
      </c>
      <c r="O102">
        <f>IF(doba!$N64&lt;=O$56,IF(doba!$O64&gt;O$56,O$57,0),0)</f>
        <v>0</v>
      </c>
      <c r="P102">
        <f>IF(doba!$N64&lt;=P$56,IF(doba!$O64&gt;P$56,P$57,0),0)</f>
        <v>0</v>
      </c>
      <c r="Q102">
        <f>IF(doba!$N64&lt;=Q$56,IF(doba!$O64&gt;Q$56,Q$57,0),0)</f>
        <v>0</v>
      </c>
      <c r="R102">
        <f>IF(doba!$N64&lt;=R$56,IF(doba!$O64&gt;R$56,R$57,0),0)</f>
        <v>0</v>
      </c>
      <c r="S102">
        <f>IF(doba!$N64&lt;=S$56,IF(doba!$O64&gt;S$56,S$57,0),0)</f>
        <v>0</v>
      </c>
      <c r="T102">
        <f>IF(doba!$N64&lt;=T$56,IF(doba!$O64&gt;T$56,T$57,0),0)</f>
        <v>0</v>
      </c>
      <c r="U102">
        <f>IF(doba!$N64&lt;=U$56,IF(doba!$O64&gt;U$56,U$57,0),0)</f>
        <v>0</v>
      </c>
      <c r="V102">
        <f>IF(doba!$N64&lt;=V$56,IF(doba!$O64&gt;V$56,V$57,0),0)</f>
        <v>0</v>
      </c>
      <c r="W102">
        <f>IF(doba!$N64&lt;=W$56,IF(doba!$O64&gt;W$56,W$57,0),0)</f>
        <v>0</v>
      </c>
      <c r="X102">
        <f>IF(doba!$N64&lt;=X$56,IF(doba!$O64&gt;X$56,X$57,0),0)</f>
        <v>0</v>
      </c>
      <c r="Y102">
        <f>IF(doba!$N64&lt;=Y$56,IF(doba!$O64&gt;Y$56,Y$57,0),0)</f>
        <v>0</v>
      </c>
      <c r="Z102">
        <f>IF(doba!$N64&lt;=Z$56,IF(doba!$O64&gt;Z$56,Z$57,0),0)</f>
        <v>0</v>
      </c>
      <c r="AA102">
        <f>IF(doba!$N64&lt;=AA$56,IF(doba!$O64&gt;AA$56,AA$57,0),0)</f>
        <v>0</v>
      </c>
      <c r="AB102">
        <f>IF(doba!$N64&lt;=AB$56,IF(doba!$O64&gt;AB$56,AB$57,0),0)</f>
        <v>0</v>
      </c>
      <c r="AC102" s="1">
        <f t="shared" si="2"/>
        <v>0</v>
      </c>
      <c r="AH102">
        <f>IF(doba!$N64&lt;=AH$56,IF(doba!$O64&gt;AH$56,AH$57,0),0)</f>
        <v>0</v>
      </c>
      <c r="AI102">
        <f>IF(doba!$N64&lt;=AI$56,IF(doba!$O64&gt;AI$56,AI$57,0),0)</f>
        <v>0</v>
      </c>
      <c r="AJ102">
        <f>IF(doba!$N64&lt;=AJ$56,IF(doba!$O64&gt;AJ$56,AJ$57,0),0)</f>
        <v>0</v>
      </c>
      <c r="AK102">
        <f>IF(doba!$N64&lt;=AK$56,IF(doba!$O64&gt;AK$56,AK$57,0),0)</f>
        <v>0</v>
      </c>
      <c r="AL102">
        <f>IF(doba!$N64&lt;=AL$56,IF(doba!$O64&gt;AL$56,AL$57,0),0)</f>
        <v>0</v>
      </c>
      <c r="AM102">
        <f>IF(doba!$N64&lt;=AM$56,IF(doba!$O64&gt;AM$56,AM$57,0),0)</f>
        <v>0</v>
      </c>
      <c r="AN102">
        <f>IF(doba!$N64&lt;=AN$56,IF(doba!$O64&gt;AN$56,AN$57,0),0)</f>
        <v>0</v>
      </c>
      <c r="AO102">
        <f>IF(doba!$N64&lt;=AO$56,IF(doba!$O64&gt;AO$56,AO$57,0),0)</f>
        <v>0</v>
      </c>
      <c r="AP102">
        <f>IF(doba!$N64&lt;=AP$56,IF(doba!$O64&gt;AP$56,AP$57,0),0)</f>
        <v>0</v>
      </c>
      <c r="AQ102">
        <f>IF(doba!$N64&lt;=AQ$56,IF(doba!$O64&gt;AQ$56,AQ$57,0),0)</f>
        <v>0</v>
      </c>
      <c r="AR102">
        <f>IF(doba!$N64&lt;=AR$56,IF(doba!$O64&gt;AR$56,AR$57,0),0)</f>
        <v>0</v>
      </c>
      <c r="AS102">
        <f>IF(doba!$N64&lt;=AS$56,IF(doba!$O64&gt;AS$56,AS$57,0),0)</f>
        <v>0</v>
      </c>
      <c r="AT102">
        <f>IF(doba!$N64&lt;=AT$56,IF(doba!$O64&gt;AT$56,AT$57,0),0)</f>
        <v>0</v>
      </c>
      <c r="AU102">
        <f>IF(doba!$N64&lt;=AU$56,IF(doba!$O64&gt;AU$56,AU$57,0),0)</f>
        <v>0</v>
      </c>
      <c r="AV102">
        <f>IF(doba!$N64&lt;=AV$56,IF(doba!$O64&gt;AV$56,AV$57,0),0)</f>
        <v>0</v>
      </c>
      <c r="AW102">
        <f>IF(doba!$N64&lt;=AW$56,IF(doba!$O64&gt;AW$56,AW$57,0),0)</f>
        <v>0</v>
      </c>
      <c r="AX102">
        <f>IF(doba!$N64&lt;=AX$56,IF(doba!$O64&gt;AX$56,AX$57,0),0)</f>
        <v>0</v>
      </c>
      <c r="AY102">
        <f>IF(doba!$N64&lt;=AY$56,IF(doba!$O64&gt;AY$56,AY$57,0),0)</f>
        <v>0</v>
      </c>
      <c r="AZ102">
        <f>IF(doba!$N64&lt;=AZ$56,IF(doba!$O64&gt;AZ$56,AZ$57,0),0)</f>
        <v>0</v>
      </c>
      <c r="BA102">
        <f>IF(doba!$N64&lt;=BA$56,IF(doba!$O64&gt;BA$56,BA$57,0),0)</f>
        <v>0</v>
      </c>
      <c r="BB102">
        <f>IF(doba!$N64&lt;=BB$56,IF(doba!$O64&gt;BB$56,BB$57,0),0)</f>
        <v>0</v>
      </c>
      <c r="BC102">
        <f>IF(doba!$N64&lt;=BC$56,IF(doba!$O64&gt;BC$56,BC$57,0),0)</f>
        <v>0</v>
      </c>
      <c r="BD102">
        <f>IF(doba!$N64&lt;=BD$56,IF(doba!$O64&gt;BD$56,BD$57,0),0)</f>
        <v>0</v>
      </c>
      <c r="BE102">
        <f>IF(doba!$N64&lt;=BE$56,IF(doba!$O64&gt;BE$56,BE$57,0),0)</f>
        <v>0</v>
      </c>
      <c r="BF102" s="1">
        <f t="shared" si="3"/>
        <v>0</v>
      </c>
    </row>
    <row r="103" spans="1:58" x14ac:dyDescent="0.2">
      <c r="A103">
        <v>46</v>
      </c>
      <c r="B103">
        <f>doba!$N65</f>
        <v>0</v>
      </c>
      <c r="C103">
        <f>doba!$O65</f>
        <v>0</v>
      </c>
      <c r="E103">
        <f>IF(doba!$N65&lt;=E$56,IF(doba!$O65&gt;E$56,E$57,0),0)</f>
        <v>0</v>
      </c>
      <c r="F103">
        <f>IF(doba!$N65&lt;=F$56,IF(doba!$O65&gt;F$56,F$57,0),0)</f>
        <v>0</v>
      </c>
      <c r="G103">
        <f>IF(doba!$N65&lt;=G$56,IF(doba!$O65&gt;G$56,G$57,0),0)</f>
        <v>0</v>
      </c>
      <c r="H103">
        <f>IF(doba!$N65&lt;=H$56,IF(doba!$O65&gt;H$56,H$57,0),0)</f>
        <v>0</v>
      </c>
      <c r="I103">
        <f>IF(doba!$N65&lt;=I$56,IF(doba!$O65&gt;I$56,I$57,0),0)</f>
        <v>0</v>
      </c>
      <c r="J103">
        <f>IF(doba!$N65&lt;=J$56,IF(doba!$O65&gt;J$56,J$57,0),0)</f>
        <v>0</v>
      </c>
      <c r="K103">
        <f>IF(doba!$N65&lt;=K$56,IF(doba!$O65&gt;K$56,K$57,0),0)</f>
        <v>0</v>
      </c>
      <c r="L103">
        <f>IF(doba!$N65&lt;=L$56,IF(doba!$O65&gt;L$56,L$57,0),0)</f>
        <v>0</v>
      </c>
      <c r="M103">
        <f>IF(doba!$N65&lt;=M$56,IF(doba!$O65&gt;M$56,M$57,0),0)</f>
        <v>0</v>
      </c>
      <c r="N103">
        <f>IF(doba!$N65&lt;=N$56,IF(doba!$O65&gt;N$56,N$57,0),0)</f>
        <v>0</v>
      </c>
      <c r="O103">
        <f>IF(doba!$N65&lt;=O$56,IF(doba!$O65&gt;O$56,O$57,0),0)</f>
        <v>0</v>
      </c>
      <c r="P103">
        <f>IF(doba!$N65&lt;=P$56,IF(doba!$O65&gt;P$56,P$57,0),0)</f>
        <v>0</v>
      </c>
      <c r="Q103">
        <f>IF(doba!$N65&lt;=Q$56,IF(doba!$O65&gt;Q$56,Q$57,0),0)</f>
        <v>0</v>
      </c>
      <c r="R103">
        <f>IF(doba!$N65&lt;=R$56,IF(doba!$O65&gt;R$56,R$57,0),0)</f>
        <v>0</v>
      </c>
      <c r="S103">
        <f>IF(doba!$N65&lt;=S$56,IF(doba!$O65&gt;S$56,S$57,0),0)</f>
        <v>0</v>
      </c>
      <c r="T103">
        <f>IF(doba!$N65&lt;=T$56,IF(doba!$O65&gt;T$56,T$57,0),0)</f>
        <v>0</v>
      </c>
      <c r="U103">
        <f>IF(doba!$N65&lt;=U$56,IF(doba!$O65&gt;U$56,U$57,0),0)</f>
        <v>0</v>
      </c>
      <c r="V103">
        <f>IF(doba!$N65&lt;=V$56,IF(doba!$O65&gt;V$56,V$57,0),0)</f>
        <v>0</v>
      </c>
      <c r="W103">
        <f>IF(doba!$N65&lt;=W$56,IF(doba!$O65&gt;W$56,W$57,0),0)</f>
        <v>0</v>
      </c>
      <c r="X103">
        <f>IF(doba!$N65&lt;=X$56,IF(doba!$O65&gt;X$56,X$57,0),0)</f>
        <v>0</v>
      </c>
      <c r="Y103">
        <f>IF(doba!$N65&lt;=Y$56,IF(doba!$O65&gt;Y$56,Y$57,0),0)</f>
        <v>0</v>
      </c>
      <c r="Z103">
        <f>IF(doba!$N65&lt;=Z$56,IF(doba!$O65&gt;Z$56,Z$57,0),0)</f>
        <v>0</v>
      </c>
      <c r="AA103">
        <f>IF(doba!$N65&lt;=AA$56,IF(doba!$O65&gt;AA$56,AA$57,0),0)</f>
        <v>0</v>
      </c>
      <c r="AB103">
        <f>IF(doba!$N65&lt;=AB$56,IF(doba!$O65&gt;AB$56,AB$57,0),0)</f>
        <v>0</v>
      </c>
      <c r="AC103" s="1">
        <f t="shared" si="2"/>
        <v>0</v>
      </c>
      <c r="AH103">
        <f>IF(doba!$N65&lt;=AH$56,IF(doba!$O65&gt;AH$56,AH$57,0),0)</f>
        <v>0</v>
      </c>
      <c r="AI103">
        <f>IF(doba!$N65&lt;=AI$56,IF(doba!$O65&gt;AI$56,AI$57,0),0)</f>
        <v>0</v>
      </c>
      <c r="AJ103">
        <f>IF(doba!$N65&lt;=AJ$56,IF(doba!$O65&gt;AJ$56,AJ$57,0),0)</f>
        <v>0</v>
      </c>
      <c r="AK103">
        <f>IF(doba!$N65&lt;=AK$56,IF(doba!$O65&gt;AK$56,AK$57,0),0)</f>
        <v>0</v>
      </c>
      <c r="AL103">
        <f>IF(doba!$N65&lt;=AL$56,IF(doba!$O65&gt;AL$56,AL$57,0),0)</f>
        <v>0</v>
      </c>
      <c r="AM103">
        <f>IF(doba!$N65&lt;=AM$56,IF(doba!$O65&gt;AM$56,AM$57,0),0)</f>
        <v>0</v>
      </c>
      <c r="AN103">
        <f>IF(doba!$N65&lt;=AN$56,IF(doba!$O65&gt;AN$56,AN$57,0),0)</f>
        <v>0</v>
      </c>
      <c r="AO103">
        <f>IF(doba!$N65&lt;=AO$56,IF(doba!$O65&gt;AO$56,AO$57,0),0)</f>
        <v>0</v>
      </c>
      <c r="AP103">
        <f>IF(doba!$N65&lt;=AP$56,IF(doba!$O65&gt;AP$56,AP$57,0),0)</f>
        <v>0</v>
      </c>
      <c r="AQ103">
        <f>IF(doba!$N65&lt;=AQ$56,IF(doba!$O65&gt;AQ$56,AQ$57,0),0)</f>
        <v>0</v>
      </c>
      <c r="AR103">
        <f>IF(doba!$N65&lt;=AR$56,IF(doba!$O65&gt;AR$56,AR$57,0),0)</f>
        <v>0</v>
      </c>
      <c r="AS103">
        <f>IF(doba!$N65&lt;=AS$56,IF(doba!$O65&gt;AS$56,AS$57,0),0)</f>
        <v>0</v>
      </c>
      <c r="AT103">
        <f>IF(doba!$N65&lt;=AT$56,IF(doba!$O65&gt;AT$56,AT$57,0),0)</f>
        <v>0</v>
      </c>
      <c r="AU103">
        <f>IF(doba!$N65&lt;=AU$56,IF(doba!$O65&gt;AU$56,AU$57,0),0)</f>
        <v>0</v>
      </c>
      <c r="AV103">
        <f>IF(doba!$N65&lt;=AV$56,IF(doba!$O65&gt;AV$56,AV$57,0),0)</f>
        <v>0</v>
      </c>
      <c r="AW103">
        <f>IF(doba!$N65&lt;=AW$56,IF(doba!$O65&gt;AW$56,AW$57,0),0)</f>
        <v>0</v>
      </c>
      <c r="AX103">
        <f>IF(doba!$N65&lt;=AX$56,IF(doba!$O65&gt;AX$56,AX$57,0),0)</f>
        <v>0</v>
      </c>
      <c r="AY103">
        <f>IF(doba!$N65&lt;=AY$56,IF(doba!$O65&gt;AY$56,AY$57,0),0)</f>
        <v>0</v>
      </c>
      <c r="AZ103">
        <f>IF(doba!$N65&lt;=AZ$56,IF(doba!$O65&gt;AZ$56,AZ$57,0),0)</f>
        <v>0</v>
      </c>
      <c r="BA103">
        <f>IF(doba!$N65&lt;=BA$56,IF(doba!$O65&gt;BA$56,BA$57,0),0)</f>
        <v>0</v>
      </c>
      <c r="BB103">
        <f>IF(doba!$N65&lt;=BB$56,IF(doba!$O65&gt;BB$56,BB$57,0),0)</f>
        <v>0</v>
      </c>
      <c r="BC103">
        <f>IF(doba!$N65&lt;=BC$56,IF(doba!$O65&gt;BC$56,BC$57,0),0)</f>
        <v>0</v>
      </c>
      <c r="BD103">
        <f>IF(doba!$N65&lt;=BD$56,IF(doba!$O65&gt;BD$56,BD$57,0),0)</f>
        <v>0</v>
      </c>
      <c r="BE103">
        <f>IF(doba!$N65&lt;=BE$56,IF(doba!$O65&gt;BE$56,BE$57,0),0)</f>
        <v>0</v>
      </c>
      <c r="BF103" s="1">
        <f t="shared" si="3"/>
        <v>0</v>
      </c>
    </row>
    <row r="104" spans="1:58" x14ac:dyDescent="0.2">
      <c r="A104">
        <v>47</v>
      </c>
      <c r="B104">
        <f>doba!$N66</f>
        <v>0</v>
      </c>
      <c r="C104">
        <f>doba!$O66</f>
        <v>0</v>
      </c>
      <c r="E104">
        <f>IF(doba!$N66&lt;=E$56,IF(doba!$O66&gt;E$56,E$57,0),0)</f>
        <v>0</v>
      </c>
      <c r="F104">
        <f>IF(doba!$N66&lt;=F$56,IF(doba!$O66&gt;F$56,F$57,0),0)</f>
        <v>0</v>
      </c>
      <c r="G104">
        <f>IF(doba!$N66&lt;=G$56,IF(doba!$O66&gt;G$56,G$57,0),0)</f>
        <v>0</v>
      </c>
      <c r="H104">
        <f>IF(doba!$N66&lt;=H$56,IF(doba!$O66&gt;H$56,H$57,0),0)</f>
        <v>0</v>
      </c>
      <c r="I104">
        <f>IF(doba!$N66&lt;=I$56,IF(doba!$O66&gt;I$56,I$57,0),0)</f>
        <v>0</v>
      </c>
      <c r="J104">
        <f>IF(doba!$N66&lt;=J$56,IF(doba!$O66&gt;J$56,J$57,0),0)</f>
        <v>0</v>
      </c>
      <c r="K104">
        <f>IF(doba!$N66&lt;=K$56,IF(doba!$O66&gt;K$56,K$57,0),0)</f>
        <v>0</v>
      </c>
      <c r="L104">
        <f>IF(doba!$N66&lt;=L$56,IF(doba!$O66&gt;L$56,L$57,0),0)</f>
        <v>0</v>
      </c>
      <c r="M104">
        <f>IF(doba!$N66&lt;=M$56,IF(doba!$O66&gt;M$56,M$57,0),0)</f>
        <v>0</v>
      </c>
      <c r="N104">
        <f>IF(doba!$N66&lt;=N$56,IF(doba!$O66&gt;N$56,N$57,0),0)</f>
        <v>0</v>
      </c>
      <c r="O104">
        <f>IF(doba!$N66&lt;=O$56,IF(doba!$O66&gt;O$56,O$57,0),0)</f>
        <v>0</v>
      </c>
      <c r="P104">
        <f>IF(doba!$N66&lt;=P$56,IF(doba!$O66&gt;P$56,P$57,0),0)</f>
        <v>0</v>
      </c>
      <c r="Q104">
        <f>IF(doba!$N66&lt;=Q$56,IF(doba!$O66&gt;Q$56,Q$57,0),0)</f>
        <v>0</v>
      </c>
      <c r="R104">
        <f>IF(doba!$N66&lt;=R$56,IF(doba!$O66&gt;R$56,R$57,0),0)</f>
        <v>0</v>
      </c>
      <c r="S104">
        <f>IF(doba!$N66&lt;=S$56,IF(doba!$O66&gt;S$56,S$57,0),0)</f>
        <v>0</v>
      </c>
      <c r="T104">
        <f>IF(doba!$N66&lt;=T$56,IF(doba!$O66&gt;T$56,T$57,0),0)</f>
        <v>0</v>
      </c>
      <c r="U104">
        <f>IF(doba!$N66&lt;=U$56,IF(doba!$O66&gt;U$56,U$57,0),0)</f>
        <v>0</v>
      </c>
      <c r="V104">
        <f>IF(doba!$N66&lt;=V$56,IF(doba!$O66&gt;V$56,V$57,0),0)</f>
        <v>0</v>
      </c>
      <c r="W104">
        <f>IF(doba!$N66&lt;=W$56,IF(doba!$O66&gt;W$56,W$57,0),0)</f>
        <v>0</v>
      </c>
      <c r="X104">
        <f>IF(doba!$N66&lt;=X$56,IF(doba!$O66&gt;X$56,X$57,0),0)</f>
        <v>0</v>
      </c>
      <c r="Y104">
        <f>IF(doba!$N66&lt;=Y$56,IF(doba!$O66&gt;Y$56,Y$57,0),0)</f>
        <v>0</v>
      </c>
      <c r="Z104">
        <f>IF(doba!$N66&lt;=Z$56,IF(doba!$O66&gt;Z$56,Z$57,0),0)</f>
        <v>0</v>
      </c>
      <c r="AA104">
        <f>IF(doba!$N66&lt;=AA$56,IF(doba!$O66&gt;AA$56,AA$57,0),0)</f>
        <v>0</v>
      </c>
      <c r="AB104">
        <f>IF(doba!$N66&lt;=AB$56,IF(doba!$O66&gt;AB$56,AB$57,0),0)</f>
        <v>0</v>
      </c>
      <c r="AC104" s="1">
        <f t="shared" si="2"/>
        <v>0</v>
      </c>
      <c r="AH104">
        <f>IF(doba!$N66&lt;=AH$56,IF(doba!$O66&gt;AH$56,AH$57,0),0)</f>
        <v>0</v>
      </c>
      <c r="AI104">
        <f>IF(doba!$N66&lt;=AI$56,IF(doba!$O66&gt;AI$56,AI$57,0),0)</f>
        <v>0</v>
      </c>
      <c r="AJ104">
        <f>IF(doba!$N66&lt;=AJ$56,IF(doba!$O66&gt;AJ$56,AJ$57,0),0)</f>
        <v>0</v>
      </c>
      <c r="AK104">
        <f>IF(doba!$N66&lt;=AK$56,IF(doba!$O66&gt;AK$56,AK$57,0),0)</f>
        <v>0</v>
      </c>
      <c r="AL104">
        <f>IF(doba!$N66&lt;=AL$56,IF(doba!$O66&gt;AL$56,AL$57,0),0)</f>
        <v>0</v>
      </c>
      <c r="AM104">
        <f>IF(doba!$N66&lt;=AM$56,IF(doba!$O66&gt;AM$56,AM$57,0),0)</f>
        <v>0</v>
      </c>
      <c r="AN104">
        <f>IF(doba!$N66&lt;=AN$56,IF(doba!$O66&gt;AN$56,AN$57,0),0)</f>
        <v>0</v>
      </c>
      <c r="AO104">
        <f>IF(doba!$N66&lt;=AO$56,IF(doba!$O66&gt;AO$56,AO$57,0),0)</f>
        <v>0</v>
      </c>
      <c r="AP104">
        <f>IF(doba!$N66&lt;=AP$56,IF(doba!$O66&gt;AP$56,AP$57,0),0)</f>
        <v>0</v>
      </c>
      <c r="AQ104">
        <f>IF(doba!$N66&lt;=AQ$56,IF(doba!$O66&gt;AQ$56,AQ$57,0),0)</f>
        <v>0</v>
      </c>
      <c r="AR104">
        <f>IF(doba!$N66&lt;=AR$56,IF(doba!$O66&gt;AR$56,AR$57,0),0)</f>
        <v>0</v>
      </c>
      <c r="AS104">
        <f>IF(doba!$N66&lt;=AS$56,IF(doba!$O66&gt;AS$56,AS$57,0),0)</f>
        <v>0</v>
      </c>
      <c r="AT104">
        <f>IF(doba!$N66&lt;=AT$56,IF(doba!$O66&gt;AT$56,AT$57,0),0)</f>
        <v>0</v>
      </c>
      <c r="AU104">
        <f>IF(doba!$N66&lt;=AU$56,IF(doba!$O66&gt;AU$56,AU$57,0),0)</f>
        <v>0</v>
      </c>
      <c r="AV104">
        <f>IF(doba!$N66&lt;=AV$56,IF(doba!$O66&gt;AV$56,AV$57,0),0)</f>
        <v>0</v>
      </c>
      <c r="AW104">
        <f>IF(doba!$N66&lt;=AW$56,IF(doba!$O66&gt;AW$56,AW$57,0),0)</f>
        <v>0</v>
      </c>
      <c r="AX104">
        <f>IF(doba!$N66&lt;=AX$56,IF(doba!$O66&gt;AX$56,AX$57,0),0)</f>
        <v>0</v>
      </c>
      <c r="AY104">
        <f>IF(doba!$N66&lt;=AY$56,IF(doba!$O66&gt;AY$56,AY$57,0),0)</f>
        <v>0</v>
      </c>
      <c r="AZ104">
        <f>IF(doba!$N66&lt;=AZ$56,IF(doba!$O66&gt;AZ$56,AZ$57,0),0)</f>
        <v>0</v>
      </c>
      <c r="BA104">
        <f>IF(doba!$N66&lt;=BA$56,IF(doba!$O66&gt;BA$56,BA$57,0),0)</f>
        <v>0</v>
      </c>
      <c r="BB104">
        <f>IF(doba!$N66&lt;=BB$56,IF(doba!$O66&gt;BB$56,BB$57,0),0)</f>
        <v>0</v>
      </c>
      <c r="BC104">
        <f>IF(doba!$N66&lt;=BC$56,IF(doba!$O66&gt;BC$56,BC$57,0),0)</f>
        <v>0</v>
      </c>
      <c r="BD104">
        <f>IF(doba!$N66&lt;=BD$56,IF(doba!$O66&gt;BD$56,BD$57,0),0)</f>
        <v>0</v>
      </c>
      <c r="BE104">
        <f>IF(doba!$N66&lt;=BE$56,IF(doba!$O66&gt;BE$56,BE$57,0),0)</f>
        <v>0</v>
      </c>
      <c r="BF104" s="1">
        <f t="shared" si="3"/>
        <v>0</v>
      </c>
    </row>
    <row r="105" spans="1:58" x14ac:dyDescent="0.2">
      <c r="A105">
        <v>48</v>
      </c>
      <c r="B105">
        <f>doba!$N67</f>
        <v>0</v>
      </c>
      <c r="C105">
        <f>doba!$O67</f>
        <v>0</v>
      </c>
      <c r="E105">
        <f>IF(doba!$N67&lt;=E$56,IF(doba!$O67&gt;E$56,E$57,0),0)</f>
        <v>0</v>
      </c>
      <c r="F105">
        <f>IF(doba!$N67&lt;=F$56,IF(doba!$O67&gt;F$56,F$57,0),0)</f>
        <v>0</v>
      </c>
      <c r="G105">
        <f>IF(doba!$N67&lt;=G$56,IF(doba!$O67&gt;G$56,G$57,0),0)</f>
        <v>0</v>
      </c>
      <c r="H105">
        <f>IF(doba!$N67&lt;=H$56,IF(doba!$O67&gt;H$56,H$57,0),0)</f>
        <v>0</v>
      </c>
      <c r="I105">
        <f>IF(doba!$N67&lt;=I$56,IF(doba!$O67&gt;I$56,I$57,0),0)</f>
        <v>0</v>
      </c>
      <c r="J105">
        <f>IF(doba!$N67&lt;=J$56,IF(doba!$O67&gt;J$56,J$57,0),0)</f>
        <v>0</v>
      </c>
      <c r="K105">
        <f>IF(doba!$N67&lt;=K$56,IF(doba!$O67&gt;K$56,K$57,0),0)</f>
        <v>0</v>
      </c>
      <c r="L105">
        <f>IF(doba!$N67&lt;=L$56,IF(doba!$O67&gt;L$56,L$57,0),0)</f>
        <v>0</v>
      </c>
      <c r="M105">
        <f>IF(doba!$N67&lt;=M$56,IF(doba!$O67&gt;M$56,M$57,0),0)</f>
        <v>0</v>
      </c>
      <c r="N105">
        <f>IF(doba!$N67&lt;=N$56,IF(doba!$O67&gt;N$56,N$57,0),0)</f>
        <v>0</v>
      </c>
      <c r="O105">
        <f>IF(doba!$N67&lt;=O$56,IF(doba!$O67&gt;O$56,O$57,0),0)</f>
        <v>0</v>
      </c>
      <c r="P105">
        <f>IF(doba!$N67&lt;=P$56,IF(doba!$O67&gt;P$56,P$57,0),0)</f>
        <v>0</v>
      </c>
      <c r="Q105">
        <f>IF(doba!$N67&lt;=Q$56,IF(doba!$O67&gt;Q$56,Q$57,0),0)</f>
        <v>0</v>
      </c>
      <c r="R105">
        <f>IF(doba!$N67&lt;=R$56,IF(doba!$O67&gt;R$56,R$57,0),0)</f>
        <v>0</v>
      </c>
      <c r="S105">
        <f>IF(doba!$N67&lt;=S$56,IF(doba!$O67&gt;S$56,S$57,0),0)</f>
        <v>0</v>
      </c>
      <c r="T105">
        <f>IF(doba!$N67&lt;=T$56,IF(doba!$O67&gt;T$56,T$57,0),0)</f>
        <v>0</v>
      </c>
      <c r="U105">
        <f>IF(doba!$N67&lt;=U$56,IF(doba!$O67&gt;U$56,U$57,0),0)</f>
        <v>0</v>
      </c>
      <c r="V105">
        <f>IF(doba!$N67&lt;=V$56,IF(doba!$O67&gt;V$56,V$57,0),0)</f>
        <v>0</v>
      </c>
      <c r="W105">
        <f>IF(doba!$N67&lt;=W$56,IF(doba!$O67&gt;W$56,W$57,0),0)</f>
        <v>0</v>
      </c>
      <c r="X105">
        <f>IF(doba!$N67&lt;=X$56,IF(doba!$O67&gt;X$56,X$57,0),0)</f>
        <v>0</v>
      </c>
      <c r="Y105">
        <f>IF(doba!$N67&lt;=Y$56,IF(doba!$O67&gt;Y$56,Y$57,0),0)</f>
        <v>0</v>
      </c>
      <c r="Z105">
        <f>IF(doba!$N67&lt;=Z$56,IF(doba!$O67&gt;Z$56,Z$57,0),0)</f>
        <v>0</v>
      </c>
      <c r="AA105">
        <f>IF(doba!$N67&lt;=AA$56,IF(doba!$O67&gt;AA$56,AA$57,0),0)</f>
        <v>0</v>
      </c>
      <c r="AB105">
        <f>IF(doba!$N67&lt;=AB$56,IF(doba!$O67&gt;AB$56,AB$57,0),0)</f>
        <v>0</v>
      </c>
      <c r="AC105" s="1">
        <f t="shared" si="2"/>
        <v>0</v>
      </c>
      <c r="AH105">
        <f>IF(doba!$N67&lt;=AH$56,IF(doba!$O67&gt;AH$56,AH$57,0),0)</f>
        <v>0</v>
      </c>
      <c r="AI105">
        <f>IF(doba!$N67&lt;=AI$56,IF(doba!$O67&gt;AI$56,AI$57,0),0)</f>
        <v>0</v>
      </c>
      <c r="AJ105">
        <f>IF(doba!$N67&lt;=AJ$56,IF(doba!$O67&gt;AJ$56,AJ$57,0),0)</f>
        <v>0</v>
      </c>
      <c r="AK105">
        <f>IF(doba!$N67&lt;=AK$56,IF(doba!$O67&gt;AK$56,AK$57,0),0)</f>
        <v>0</v>
      </c>
      <c r="AL105">
        <f>IF(doba!$N67&lt;=AL$56,IF(doba!$O67&gt;AL$56,AL$57,0),0)</f>
        <v>0</v>
      </c>
      <c r="AM105">
        <f>IF(doba!$N67&lt;=AM$56,IF(doba!$O67&gt;AM$56,AM$57,0),0)</f>
        <v>0</v>
      </c>
      <c r="AN105">
        <f>IF(doba!$N67&lt;=AN$56,IF(doba!$O67&gt;AN$56,AN$57,0),0)</f>
        <v>0</v>
      </c>
      <c r="AO105">
        <f>IF(doba!$N67&lt;=AO$56,IF(doba!$O67&gt;AO$56,AO$57,0),0)</f>
        <v>0</v>
      </c>
      <c r="AP105">
        <f>IF(doba!$N67&lt;=AP$56,IF(doba!$O67&gt;AP$56,AP$57,0),0)</f>
        <v>0</v>
      </c>
      <c r="AQ105">
        <f>IF(doba!$N67&lt;=AQ$56,IF(doba!$O67&gt;AQ$56,AQ$57,0),0)</f>
        <v>0</v>
      </c>
      <c r="AR105">
        <f>IF(doba!$N67&lt;=AR$56,IF(doba!$O67&gt;AR$56,AR$57,0),0)</f>
        <v>0</v>
      </c>
      <c r="AS105">
        <f>IF(doba!$N67&lt;=AS$56,IF(doba!$O67&gt;AS$56,AS$57,0),0)</f>
        <v>0</v>
      </c>
      <c r="AT105">
        <f>IF(doba!$N67&lt;=AT$56,IF(doba!$O67&gt;AT$56,AT$57,0),0)</f>
        <v>0</v>
      </c>
      <c r="AU105">
        <f>IF(doba!$N67&lt;=AU$56,IF(doba!$O67&gt;AU$56,AU$57,0),0)</f>
        <v>0</v>
      </c>
      <c r="AV105">
        <f>IF(doba!$N67&lt;=AV$56,IF(doba!$O67&gt;AV$56,AV$57,0),0)</f>
        <v>0</v>
      </c>
      <c r="AW105">
        <f>IF(doba!$N67&lt;=AW$56,IF(doba!$O67&gt;AW$56,AW$57,0),0)</f>
        <v>0</v>
      </c>
      <c r="AX105">
        <f>IF(doba!$N67&lt;=AX$56,IF(doba!$O67&gt;AX$56,AX$57,0),0)</f>
        <v>0</v>
      </c>
      <c r="AY105">
        <f>IF(doba!$N67&lt;=AY$56,IF(doba!$O67&gt;AY$56,AY$57,0),0)</f>
        <v>0</v>
      </c>
      <c r="AZ105">
        <f>IF(doba!$N67&lt;=AZ$56,IF(doba!$O67&gt;AZ$56,AZ$57,0),0)</f>
        <v>0</v>
      </c>
      <c r="BA105">
        <f>IF(doba!$N67&lt;=BA$56,IF(doba!$O67&gt;BA$56,BA$57,0),0)</f>
        <v>0</v>
      </c>
      <c r="BB105">
        <f>IF(doba!$N67&lt;=BB$56,IF(doba!$O67&gt;BB$56,BB$57,0),0)</f>
        <v>0</v>
      </c>
      <c r="BC105">
        <f>IF(doba!$N67&lt;=BC$56,IF(doba!$O67&gt;BC$56,BC$57,0),0)</f>
        <v>0</v>
      </c>
      <c r="BD105">
        <f>IF(doba!$N67&lt;=BD$56,IF(doba!$O67&gt;BD$56,BD$57,0),0)</f>
        <v>0</v>
      </c>
      <c r="BE105">
        <f>IF(doba!$N67&lt;=BE$56,IF(doba!$O67&gt;BE$56,BE$57,0),0)</f>
        <v>0</v>
      </c>
      <c r="BF105" s="1">
        <f t="shared" si="3"/>
        <v>0</v>
      </c>
    </row>
    <row r="106" spans="1:58" x14ac:dyDescent="0.2">
      <c r="A106">
        <v>49</v>
      </c>
      <c r="B106">
        <f>doba!$N68</f>
        <v>0</v>
      </c>
      <c r="C106">
        <f>doba!$O68</f>
        <v>0</v>
      </c>
      <c r="E106">
        <f>IF(doba!$N68&lt;=E$56,IF(doba!$O68&gt;E$56,E$57,0),0)</f>
        <v>0</v>
      </c>
      <c r="F106">
        <f>IF(doba!$N68&lt;=F$56,IF(doba!$O68&gt;F$56,F$57,0),0)</f>
        <v>0</v>
      </c>
      <c r="G106">
        <f>IF(doba!$N68&lt;=G$56,IF(doba!$O68&gt;G$56,G$57,0),0)</f>
        <v>0</v>
      </c>
      <c r="H106">
        <f>IF(doba!$N68&lt;=H$56,IF(doba!$O68&gt;H$56,H$57,0),0)</f>
        <v>0</v>
      </c>
      <c r="I106">
        <f>IF(doba!$N68&lt;=I$56,IF(doba!$O68&gt;I$56,I$57,0),0)</f>
        <v>0</v>
      </c>
      <c r="J106">
        <f>IF(doba!$N68&lt;=J$56,IF(doba!$O68&gt;J$56,J$57,0),0)</f>
        <v>0</v>
      </c>
      <c r="K106">
        <f>IF(doba!$N68&lt;=K$56,IF(doba!$O68&gt;K$56,K$57,0),0)</f>
        <v>0</v>
      </c>
      <c r="L106">
        <f>IF(doba!$N68&lt;=L$56,IF(doba!$O68&gt;L$56,L$57,0),0)</f>
        <v>0</v>
      </c>
      <c r="M106">
        <f>IF(doba!$N68&lt;=M$56,IF(doba!$O68&gt;M$56,M$57,0),0)</f>
        <v>0</v>
      </c>
      <c r="N106">
        <f>IF(doba!$N68&lt;=N$56,IF(doba!$O68&gt;N$56,N$57,0),0)</f>
        <v>0</v>
      </c>
      <c r="O106">
        <f>IF(doba!$N68&lt;=O$56,IF(doba!$O68&gt;O$56,O$57,0),0)</f>
        <v>0</v>
      </c>
      <c r="P106">
        <f>IF(doba!$N68&lt;=P$56,IF(doba!$O68&gt;P$56,P$57,0),0)</f>
        <v>0</v>
      </c>
      <c r="Q106">
        <f>IF(doba!$N68&lt;=Q$56,IF(doba!$O68&gt;Q$56,Q$57,0),0)</f>
        <v>0</v>
      </c>
      <c r="R106">
        <f>IF(doba!$N68&lt;=R$56,IF(doba!$O68&gt;R$56,R$57,0),0)</f>
        <v>0</v>
      </c>
      <c r="S106">
        <f>IF(doba!$N68&lt;=S$56,IF(doba!$O68&gt;S$56,S$57,0),0)</f>
        <v>0</v>
      </c>
      <c r="T106">
        <f>IF(doba!$N68&lt;=T$56,IF(doba!$O68&gt;T$56,T$57,0),0)</f>
        <v>0</v>
      </c>
      <c r="U106">
        <f>IF(doba!$N68&lt;=U$56,IF(doba!$O68&gt;U$56,U$57,0),0)</f>
        <v>0</v>
      </c>
      <c r="V106">
        <f>IF(doba!$N68&lt;=V$56,IF(doba!$O68&gt;V$56,V$57,0),0)</f>
        <v>0</v>
      </c>
      <c r="W106">
        <f>IF(doba!$N68&lt;=W$56,IF(doba!$O68&gt;W$56,W$57,0),0)</f>
        <v>0</v>
      </c>
      <c r="X106">
        <f>IF(doba!$N68&lt;=X$56,IF(doba!$O68&gt;X$56,X$57,0),0)</f>
        <v>0</v>
      </c>
      <c r="Y106">
        <f>IF(doba!$N68&lt;=Y$56,IF(doba!$O68&gt;Y$56,Y$57,0),0)</f>
        <v>0</v>
      </c>
      <c r="Z106">
        <f>IF(doba!$N68&lt;=Z$56,IF(doba!$O68&gt;Z$56,Z$57,0),0)</f>
        <v>0</v>
      </c>
      <c r="AA106">
        <f>IF(doba!$N68&lt;=AA$56,IF(doba!$O68&gt;AA$56,AA$57,0),0)</f>
        <v>0</v>
      </c>
      <c r="AB106">
        <f>IF(doba!$N68&lt;=AB$56,IF(doba!$O68&gt;AB$56,AB$57,0),0)</f>
        <v>0</v>
      </c>
      <c r="AC106" s="1">
        <f t="shared" si="2"/>
        <v>0</v>
      </c>
      <c r="AH106">
        <f>IF(doba!$N68&lt;=AH$56,IF(doba!$O68&gt;AH$56,AH$57,0),0)</f>
        <v>0</v>
      </c>
      <c r="AI106">
        <f>IF(doba!$N68&lt;=AI$56,IF(doba!$O68&gt;AI$56,AI$57,0),0)</f>
        <v>0</v>
      </c>
      <c r="AJ106">
        <f>IF(doba!$N68&lt;=AJ$56,IF(doba!$O68&gt;AJ$56,AJ$57,0),0)</f>
        <v>0</v>
      </c>
      <c r="AK106">
        <f>IF(doba!$N68&lt;=AK$56,IF(doba!$O68&gt;AK$56,AK$57,0),0)</f>
        <v>0</v>
      </c>
      <c r="AL106">
        <f>IF(doba!$N68&lt;=AL$56,IF(doba!$O68&gt;AL$56,AL$57,0),0)</f>
        <v>0</v>
      </c>
      <c r="AM106">
        <f>IF(doba!$N68&lt;=AM$56,IF(doba!$O68&gt;AM$56,AM$57,0),0)</f>
        <v>0</v>
      </c>
      <c r="AN106">
        <f>IF(doba!$N68&lt;=AN$56,IF(doba!$O68&gt;AN$56,AN$57,0),0)</f>
        <v>0</v>
      </c>
      <c r="AO106">
        <f>IF(doba!$N68&lt;=AO$56,IF(doba!$O68&gt;AO$56,AO$57,0),0)</f>
        <v>0</v>
      </c>
      <c r="AP106">
        <f>IF(doba!$N68&lt;=AP$56,IF(doba!$O68&gt;AP$56,AP$57,0),0)</f>
        <v>0</v>
      </c>
      <c r="AQ106">
        <f>IF(doba!$N68&lt;=AQ$56,IF(doba!$O68&gt;AQ$56,AQ$57,0),0)</f>
        <v>0</v>
      </c>
      <c r="AR106">
        <f>IF(doba!$N68&lt;=AR$56,IF(doba!$O68&gt;AR$56,AR$57,0),0)</f>
        <v>0</v>
      </c>
      <c r="AS106">
        <f>IF(doba!$N68&lt;=AS$56,IF(doba!$O68&gt;AS$56,AS$57,0),0)</f>
        <v>0</v>
      </c>
      <c r="AT106">
        <f>IF(doba!$N68&lt;=AT$56,IF(doba!$O68&gt;AT$56,AT$57,0),0)</f>
        <v>0</v>
      </c>
      <c r="AU106">
        <f>IF(doba!$N68&lt;=AU$56,IF(doba!$O68&gt;AU$56,AU$57,0),0)</f>
        <v>0</v>
      </c>
      <c r="AV106">
        <f>IF(doba!$N68&lt;=AV$56,IF(doba!$O68&gt;AV$56,AV$57,0),0)</f>
        <v>0</v>
      </c>
      <c r="AW106">
        <f>IF(doba!$N68&lt;=AW$56,IF(doba!$O68&gt;AW$56,AW$57,0),0)</f>
        <v>0</v>
      </c>
      <c r="AX106">
        <f>IF(doba!$N68&lt;=AX$56,IF(doba!$O68&gt;AX$56,AX$57,0),0)</f>
        <v>0</v>
      </c>
      <c r="AY106">
        <f>IF(doba!$N68&lt;=AY$56,IF(doba!$O68&gt;AY$56,AY$57,0),0)</f>
        <v>0</v>
      </c>
      <c r="AZ106">
        <f>IF(doba!$N68&lt;=AZ$56,IF(doba!$O68&gt;AZ$56,AZ$57,0),0)</f>
        <v>0</v>
      </c>
      <c r="BA106">
        <f>IF(doba!$N68&lt;=BA$56,IF(doba!$O68&gt;BA$56,BA$57,0),0)</f>
        <v>0</v>
      </c>
      <c r="BB106">
        <f>IF(doba!$N68&lt;=BB$56,IF(doba!$O68&gt;BB$56,BB$57,0),0)</f>
        <v>0</v>
      </c>
      <c r="BC106">
        <f>IF(doba!$N68&lt;=BC$56,IF(doba!$O68&gt;BC$56,BC$57,0),0)</f>
        <v>0</v>
      </c>
      <c r="BD106">
        <f>IF(doba!$N68&lt;=BD$56,IF(doba!$O68&gt;BD$56,BD$57,0),0)</f>
        <v>0</v>
      </c>
      <c r="BE106">
        <f>IF(doba!$N68&lt;=BE$56,IF(doba!$O68&gt;BE$56,BE$57,0),0)</f>
        <v>0</v>
      </c>
      <c r="BF106" s="1">
        <f t="shared" si="3"/>
        <v>0</v>
      </c>
    </row>
    <row r="107" spans="1:58" x14ac:dyDescent="0.2">
      <c r="A107">
        <v>50</v>
      </c>
      <c r="B107">
        <f>doba!$N69</f>
        <v>0</v>
      </c>
      <c r="C107">
        <f>doba!$O69</f>
        <v>0</v>
      </c>
      <c r="E107">
        <f>IF(doba!$N69&lt;=E$56,IF(doba!$O69&gt;E$56,E$57,0),0)</f>
        <v>0</v>
      </c>
      <c r="F107">
        <f>IF(doba!$N69&lt;=F$56,IF(doba!$O69&gt;F$56,F$57,0),0)</f>
        <v>0</v>
      </c>
      <c r="G107">
        <f>IF(doba!$N69&lt;=G$56,IF(doba!$O69&gt;G$56,G$57,0),0)</f>
        <v>0</v>
      </c>
      <c r="H107">
        <f>IF(doba!$N69&lt;=H$56,IF(doba!$O69&gt;H$56,H$57,0),0)</f>
        <v>0</v>
      </c>
      <c r="I107">
        <f>IF(doba!$N69&lt;=I$56,IF(doba!$O69&gt;I$56,I$57,0),0)</f>
        <v>0</v>
      </c>
      <c r="J107">
        <f>IF(doba!$N69&lt;=J$56,IF(doba!$O69&gt;J$56,J$57,0),0)</f>
        <v>0</v>
      </c>
      <c r="K107">
        <f>IF(doba!$N69&lt;=K$56,IF(doba!$O69&gt;K$56,K$57,0),0)</f>
        <v>0</v>
      </c>
      <c r="L107">
        <f>IF(doba!$N69&lt;=L$56,IF(doba!$O69&gt;L$56,L$57,0),0)</f>
        <v>0</v>
      </c>
      <c r="M107">
        <f>IF(doba!$N69&lt;=M$56,IF(doba!$O69&gt;M$56,M$57,0),0)</f>
        <v>0</v>
      </c>
      <c r="N107">
        <f>IF(doba!$N69&lt;=N$56,IF(doba!$O69&gt;N$56,N$57,0),0)</f>
        <v>0</v>
      </c>
      <c r="O107">
        <f>IF(doba!$N69&lt;=O$56,IF(doba!$O69&gt;O$56,O$57,0),0)</f>
        <v>0</v>
      </c>
      <c r="P107">
        <f>IF(doba!$N69&lt;=P$56,IF(doba!$O69&gt;P$56,P$57,0),0)</f>
        <v>0</v>
      </c>
      <c r="Q107">
        <f>IF(doba!$N69&lt;=Q$56,IF(doba!$O69&gt;Q$56,Q$57,0),0)</f>
        <v>0</v>
      </c>
      <c r="R107">
        <f>IF(doba!$N69&lt;=R$56,IF(doba!$O69&gt;R$56,R$57,0),0)</f>
        <v>0</v>
      </c>
      <c r="S107">
        <f>IF(doba!$N69&lt;=S$56,IF(doba!$O69&gt;S$56,S$57,0),0)</f>
        <v>0</v>
      </c>
      <c r="T107">
        <f>IF(doba!$N69&lt;=T$56,IF(doba!$O69&gt;T$56,T$57,0),0)</f>
        <v>0</v>
      </c>
      <c r="U107">
        <f>IF(doba!$N69&lt;=U$56,IF(doba!$O69&gt;U$56,U$57,0),0)</f>
        <v>0</v>
      </c>
      <c r="V107">
        <f>IF(doba!$N69&lt;=V$56,IF(doba!$O69&gt;V$56,V$57,0),0)</f>
        <v>0</v>
      </c>
      <c r="W107">
        <f>IF(doba!$N69&lt;=W$56,IF(doba!$O69&gt;W$56,W$57,0),0)</f>
        <v>0</v>
      </c>
      <c r="X107">
        <f>IF(doba!$N69&lt;=X$56,IF(doba!$O69&gt;X$56,X$57,0),0)</f>
        <v>0</v>
      </c>
      <c r="Y107">
        <f>IF(doba!$N69&lt;=Y$56,IF(doba!$O69&gt;Y$56,Y$57,0),0)</f>
        <v>0</v>
      </c>
      <c r="Z107">
        <f>IF(doba!$N69&lt;=Z$56,IF(doba!$O69&gt;Z$56,Z$57,0),0)</f>
        <v>0</v>
      </c>
      <c r="AA107">
        <f>IF(doba!$N69&lt;=AA$56,IF(doba!$O69&gt;AA$56,AA$57,0),0)</f>
        <v>0</v>
      </c>
      <c r="AB107">
        <f>IF(doba!$N69&lt;=AB$56,IF(doba!$O69&gt;AB$56,AB$57,0),0)</f>
        <v>0</v>
      </c>
      <c r="AC107" s="1">
        <f t="shared" si="2"/>
        <v>0</v>
      </c>
      <c r="AH107">
        <f>IF(doba!$N69&lt;=AH$56,IF(doba!$O69&gt;AH$56,AH$57,0),0)</f>
        <v>0</v>
      </c>
      <c r="AI107">
        <f>IF(doba!$N69&lt;=AI$56,IF(doba!$O69&gt;AI$56,AI$57,0),0)</f>
        <v>0</v>
      </c>
      <c r="AJ107">
        <f>IF(doba!$N69&lt;=AJ$56,IF(doba!$O69&gt;AJ$56,AJ$57,0),0)</f>
        <v>0</v>
      </c>
      <c r="AK107">
        <f>IF(doba!$N69&lt;=AK$56,IF(doba!$O69&gt;AK$56,AK$57,0),0)</f>
        <v>0</v>
      </c>
      <c r="AL107">
        <f>IF(doba!$N69&lt;=AL$56,IF(doba!$O69&gt;AL$56,AL$57,0),0)</f>
        <v>0</v>
      </c>
      <c r="AM107">
        <f>IF(doba!$N69&lt;=AM$56,IF(doba!$O69&gt;AM$56,AM$57,0),0)</f>
        <v>0</v>
      </c>
      <c r="AN107">
        <f>IF(doba!$N69&lt;=AN$56,IF(doba!$O69&gt;AN$56,AN$57,0),0)</f>
        <v>0</v>
      </c>
      <c r="AO107">
        <f>IF(doba!$N69&lt;=AO$56,IF(doba!$O69&gt;AO$56,AO$57,0),0)</f>
        <v>0</v>
      </c>
      <c r="AP107">
        <f>IF(doba!$N69&lt;=AP$56,IF(doba!$O69&gt;AP$56,AP$57,0),0)</f>
        <v>0</v>
      </c>
      <c r="AQ107">
        <f>IF(doba!$N69&lt;=AQ$56,IF(doba!$O69&gt;AQ$56,AQ$57,0),0)</f>
        <v>0</v>
      </c>
      <c r="AR107">
        <f>IF(doba!$N69&lt;=AR$56,IF(doba!$O69&gt;AR$56,AR$57,0),0)</f>
        <v>0</v>
      </c>
      <c r="AS107">
        <f>IF(doba!$N69&lt;=AS$56,IF(doba!$O69&gt;AS$56,AS$57,0),0)</f>
        <v>0</v>
      </c>
      <c r="AT107">
        <f>IF(doba!$N69&lt;=AT$56,IF(doba!$O69&gt;AT$56,AT$57,0),0)</f>
        <v>0</v>
      </c>
      <c r="AU107">
        <f>IF(doba!$N69&lt;=AU$56,IF(doba!$O69&gt;AU$56,AU$57,0),0)</f>
        <v>0</v>
      </c>
      <c r="AV107">
        <f>IF(doba!$N69&lt;=AV$56,IF(doba!$O69&gt;AV$56,AV$57,0),0)</f>
        <v>0</v>
      </c>
      <c r="AW107">
        <f>IF(doba!$N69&lt;=AW$56,IF(doba!$O69&gt;AW$56,AW$57,0),0)</f>
        <v>0</v>
      </c>
      <c r="AX107">
        <f>IF(doba!$N69&lt;=AX$56,IF(doba!$O69&gt;AX$56,AX$57,0),0)</f>
        <v>0</v>
      </c>
      <c r="AY107">
        <f>IF(doba!$N69&lt;=AY$56,IF(doba!$O69&gt;AY$56,AY$57,0),0)</f>
        <v>0</v>
      </c>
      <c r="AZ107">
        <f>IF(doba!$N69&lt;=AZ$56,IF(doba!$O69&gt;AZ$56,AZ$57,0),0)</f>
        <v>0</v>
      </c>
      <c r="BA107">
        <f>IF(doba!$N69&lt;=BA$56,IF(doba!$O69&gt;BA$56,BA$57,0),0)</f>
        <v>0</v>
      </c>
      <c r="BB107">
        <f>IF(doba!$N69&lt;=BB$56,IF(doba!$O69&gt;BB$56,BB$57,0),0)</f>
        <v>0</v>
      </c>
      <c r="BC107">
        <f>IF(doba!$N69&lt;=BC$56,IF(doba!$O69&gt;BC$56,BC$57,0),0)</f>
        <v>0</v>
      </c>
      <c r="BD107">
        <f>IF(doba!$N69&lt;=BD$56,IF(doba!$O69&gt;BD$56,BD$57,0),0)</f>
        <v>0</v>
      </c>
      <c r="BE107">
        <f>IF(doba!$N69&lt;=BE$56,IF(doba!$O69&gt;BE$56,BE$57,0),0)</f>
        <v>0</v>
      </c>
      <c r="BF107" s="1">
        <f t="shared" si="3"/>
        <v>0</v>
      </c>
    </row>
    <row r="108" spans="1:58" x14ac:dyDescent="0.2"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10" spans="1:58" x14ac:dyDescent="0.2">
      <c r="A110" s="103"/>
      <c r="B110" s="103"/>
      <c r="C110" s="103" t="s">
        <v>93</v>
      </c>
      <c r="D110" s="103" t="s">
        <v>99</v>
      </c>
      <c r="E110" s="103">
        <v>0</v>
      </c>
      <c r="F110" s="103">
        <v>1</v>
      </c>
      <c r="G110" s="103">
        <v>2</v>
      </c>
      <c r="H110" s="103">
        <v>3</v>
      </c>
      <c r="I110" s="103">
        <v>4</v>
      </c>
      <c r="J110" s="103">
        <v>5</v>
      </c>
      <c r="K110" s="103">
        <v>6</v>
      </c>
      <c r="L110" s="103">
        <v>7</v>
      </c>
      <c r="M110" s="103">
        <v>8</v>
      </c>
      <c r="N110" s="103">
        <v>9</v>
      </c>
      <c r="O110" s="103">
        <v>10</v>
      </c>
      <c r="P110" s="103">
        <v>11</v>
      </c>
      <c r="Q110" s="103">
        <v>12</v>
      </c>
      <c r="R110" s="103">
        <v>13</v>
      </c>
      <c r="S110" s="103">
        <v>14</v>
      </c>
      <c r="T110" s="103">
        <v>15</v>
      </c>
      <c r="U110" s="103">
        <v>16</v>
      </c>
      <c r="V110" s="103">
        <v>17</v>
      </c>
      <c r="W110" s="103">
        <v>18</v>
      </c>
      <c r="X110" s="103">
        <v>19</v>
      </c>
      <c r="Y110" s="103">
        <v>20</v>
      </c>
      <c r="Z110" s="103">
        <v>21</v>
      </c>
      <c r="AA110" s="103">
        <v>22</v>
      </c>
      <c r="AB110" s="103">
        <v>23</v>
      </c>
      <c r="AC110" s="1" t="s">
        <v>21</v>
      </c>
      <c r="AG110" s="103" t="s">
        <v>99</v>
      </c>
      <c r="AH110" s="103">
        <v>0</v>
      </c>
      <c r="AI110" s="103">
        <v>1</v>
      </c>
      <c r="AJ110" s="103">
        <v>2</v>
      </c>
      <c r="AK110" s="103">
        <v>3</v>
      </c>
      <c r="AL110" s="103">
        <v>4</v>
      </c>
      <c r="AM110" s="103">
        <v>5</v>
      </c>
      <c r="AN110" s="103">
        <v>6</v>
      </c>
      <c r="AO110" s="103">
        <v>7</v>
      </c>
      <c r="AP110" s="103">
        <v>8</v>
      </c>
      <c r="AQ110" s="103">
        <v>9</v>
      </c>
      <c r="AR110" s="103">
        <v>10</v>
      </c>
      <c r="AS110" s="103">
        <v>11</v>
      </c>
      <c r="AT110" s="103">
        <v>12</v>
      </c>
      <c r="AU110" s="103">
        <v>13</v>
      </c>
      <c r="AV110" s="103">
        <v>14</v>
      </c>
      <c r="AW110" s="103">
        <v>15</v>
      </c>
      <c r="AX110" s="103">
        <v>16</v>
      </c>
      <c r="AY110" s="103">
        <v>17</v>
      </c>
      <c r="AZ110" s="103">
        <v>18</v>
      </c>
      <c r="BA110" s="103">
        <v>19</v>
      </c>
      <c r="BB110" s="103">
        <v>20</v>
      </c>
      <c r="BC110" s="103">
        <v>21</v>
      </c>
      <c r="BD110" s="103">
        <v>22</v>
      </c>
      <c r="BE110" s="103">
        <v>23</v>
      </c>
      <c r="BF110" s="1" t="s">
        <v>22</v>
      </c>
    </row>
    <row r="111" spans="1:58" x14ac:dyDescent="0.2">
      <c r="A111" s="103" t="s">
        <v>597</v>
      </c>
      <c r="B111" s="103" t="s">
        <v>1</v>
      </c>
      <c r="C111" s="103" t="s">
        <v>112</v>
      </c>
      <c r="D111" s="103" t="s">
        <v>108</v>
      </c>
      <c r="E111" s="103">
        <v>0</v>
      </c>
      <c r="F111" s="103">
        <v>0</v>
      </c>
      <c r="G111" s="103">
        <v>0</v>
      </c>
      <c r="H111" s="103">
        <v>0</v>
      </c>
      <c r="I111" s="103">
        <v>0</v>
      </c>
      <c r="J111" s="103">
        <v>0</v>
      </c>
      <c r="K111" s="103">
        <v>12</v>
      </c>
      <c r="L111" s="103">
        <v>24</v>
      </c>
      <c r="M111" s="103">
        <v>32</v>
      </c>
      <c r="N111" s="103">
        <v>39</v>
      </c>
      <c r="O111" s="103">
        <v>47</v>
      </c>
      <c r="P111" s="103">
        <v>52</v>
      </c>
      <c r="Q111" s="103">
        <v>52</v>
      </c>
      <c r="R111" s="103">
        <v>52</v>
      </c>
      <c r="S111" s="103">
        <v>47</v>
      </c>
      <c r="T111" s="103">
        <v>40</v>
      </c>
      <c r="U111" s="103">
        <v>32</v>
      </c>
      <c r="V111" s="103">
        <v>24</v>
      </c>
      <c r="W111" s="103">
        <v>14</v>
      </c>
      <c r="X111" s="103">
        <v>0</v>
      </c>
      <c r="Y111" s="103">
        <v>0</v>
      </c>
      <c r="Z111" s="103">
        <v>0</v>
      </c>
      <c r="AA111" s="103">
        <v>0</v>
      </c>
      <c r="AB111" s="103">
        <v>0</v>
      </c>
      <c r="AC111" s="1" t="s">
        <v>21</v>
      </c>
      <c r="AG111" s="103" t="s">
        <v>106</v>
      </c>
      <c r="AH111" s="103">
        <v>52</v>
      </c>
      <c r="AI111" s="103">
        <v>52</v>
      </c>
      <c r="AJ111" s="103">
        <v>52</v>
      </c>
      <c r="AK111" s="103">
        <v>52</v>
      </c>
      <c r="AL111" s="103">
        <v>52</v>
      </c>
      <c r="AM111" s="103">
        <v>52</v>
      </c>
      <c r="AN111" s="103">
        <v>40</v>
      </c>
      <c r="AO111" s="103">
        <v>28</v>
      </c>
      <c r="AP111" s="103">
        <v>20</v>
      </c>
      <c r="AQ111" s="103">
        <v>13</v>
      </c>
      <c r="AR111" s="103">
        <v>5</v>
      </c>
      <c r="AS111" s="103">
        <v>0</v>
      </c>
      <c r="AT111" s="103">
        <v>0</v>
      </c>
      <c r="AU111" s="103">
        <v>0</v>
      </c>
      <c r="AV111" s="103">
        <v>5</v>
      </c>
      <c r="AW111" s="103">
        <v>12</v>
      </c>
      <c r="AX111" s="103">
        <v>20</v>
      </c>
      <c r="AY111" s="103">
        <v>28</v>
      </c>
      <c r="AZ111" s="103">
        <v>38</v>
      </c>
      <c r="BA111" s="103">
        <v>52</v>
      </c>
      <c r="BB111" s="103">
        <v>52</v>
      </c>
      <c r="BC111" s="103">
        <v>52</v>
      </c>
      <c r="BD111" s="103">
        <v>52</v>
      </c>
      <c r="BE111" s="103">
        <v>52</v>
      </c>
      <c r="BF111" s="1" t="s">
        <v>22</v>
      </c>
    </row>
    <row r="112" spans="1:58" x14ac:dyDescent="0.2">
      <c r="A112">
        <v>1</v>
      </c>
      <c r="B112">
        <f>doba!$P20</f>
        <v>7</v>
      </c>
      <c r="C112">
        <f>doba!$Q20</f>
        <v>18</v>
      </c>
      <c r="E112">
        <f>IF(doba!$P20&lt;=E$110,IF(doba!$Q20&gt;E$110,E$111,0),0)</f>
        <v>0</v>
      </c>
      <c r="F112">
        <f>IF(doba!$P20&lt;=F$110,IF(doba!$Q20&gt;F$110,F$111,0),0)</f>
        <v>0</v>
      </c>
      <c r="G112">
        <f>IF(doba!$P20&lt;=G$110,IF(doba!$Q20&gt;G$110,G$111,0),0)</f>
        <v>0</v>
      </c>
      <c r="H112">
        <f>IF(doba!$P20&lt;=H$110,IF(doba!$Q20&gt;H$110,H$111,0),0)</f>
        <v>0</v>
      </c>
      <c r="I112">
        <f>IF(doba!$P20&lt;=I$110,IF(doba!$Q20&gt;I$110,I$111,0),0)</f>
        <v>0</v>
      </c>
      <c r="J112">
        <f>IF(doba!$P20&lt;=J$110,IF(doba!$Q20&gt;J$110,J$111,0),0)</f>
        <v>0</v>
      </c>
      <c r="K112">
        <f>IF(doba!$P20&lt;=K$110,IF(doba!$Q20&gt;K$110,K$111,0),0)</f>
        <v>0</v>
      </c>
      <c r="L112">
        <f>IF(doba!$P20&lt;=L$110,IF(doba!$Q20&gt;L$110,L$111,0),0)</f>
        <v>24</v>
      </c>
      <c r="M112">
        <f>IF(doba!$P20&lt;=M$110,IF(doba!$Q20&gt;M$110,M$111,0),0)</f>
        <v>32</v>
      </c>
      <c r="N112">
        <f>IF(doba!$P20&lt;=N$110,IF(doba!$Q20&gt;N$110,N$111,0),0)</f>
        <v>39</v>
      </c>
      <c r="O112">
        <f>IF(doba!$P20&lt;=O$110,IF(doba!$Q20&gt;O$110,O$111,0),0)</f>
        <v>47</v>
      </c>
      <c r="P112">
        <f>IF(doba!$P20&lt;=P$110,IF(doba!$Q20&gt;P$110,P$111,0),0)</f>
        <v>52</v>
      </c>
      <c r="Q112">
        <f>IF(doba!$P20&lt;=Q$110,IF(doba!$Q20&gt;Q$110,Q$111,0),0)</f>
        <v>52</v>
      </c>
      <c r="R112">
        <f>IF(doba!$P20&lt;=R$110,IF(doba!$Q20&gt;R$110,R$111,0),0)</f>
        <v>52</v>
      </c>
      <c r="S112">
        <f>IF(doba!$P20&lt;=S$110,IF(doba!$Q20&gt;S$110,S$111,0),0)</f>
        <v>47</v>
      </c>
      <c r="T112">
        <f>IF(doba!$P20&lt;=T$110,IF(doba!$Q20&gt;T$110,T$111,0),0)</f>
        <v>40</v>
      </c>
      <c r="U112">
        <f>IF(doba!$P20&lt;=U$110,IF(doba!$Q20&gt;U$110,U$111,0),0)</f>
        <v>32</v>
      </c>
      <c r="V112">
        <f>IF(doba!$P20&lt;=V$110,IF(doba!$Q20&gt;V$110,V$111,0),0)</f>
        <v>24</v>
      </c>
      <c r="W112">
        <f>IF(doba!$P20&lt;=W$110,IF(doba!$Q20&gt;W$110,W$111,0),0)</f>
        <v>0</v>
      </c>
      <c r="X112">
        <f>IF(doba!$P20&lt;=X$110,IF(doba!$Q20&gt;X$110,X$111,0),0)</f>
        <v>0</v>
      </c>
      <c r="Y112">
        <f>IF(doba!$P20&lt;=Y$110,IF(doba!$Q20&gt;Y$110,Y$111,0),0)</f>
        <v>0</v>
      </c>
      <c r="Z112">
        <f>IF(doba!$P20&lt;=Z$110,IF(doba!$Q20&gt;Z$110,Z$111,0),0)</f>
        <v>0</v>
      </c>
      <c r="AA112">
        <f>IF(doba!$P20&lt;=AA$110,IF(doba!$Q20&gt;AA$110,AA$111,0),0)</f>
        <v>0</v>
      </c>
      <c r="AB112">
        <f>IF(doba!$P20&lt;=AB$110,IF(doba!$Q20&gt;AB$110,AB$111,0),0)</f>
        <v>0</v>
      </c>
      <c r="AC112" s="1">
        <f t="shared" ref="AC112:AC161" si="4">SUM(E112:AB112)</f>
        <v>441</v>
      </c>
      <c r="AH112">
        <f>IF(doba!$P20&lt;=AH$110,IF(doba!$Q20&gt;AH$110,AH$111,0),0)</f>
        <v>0</v>
      </c>
      <c r="AI112">
        <f>IF(doba!$P20&lt;=AI$110,IF(doba!$Q20&gt;AI$110,AI$111,0),0)</f>
        <v>0</v>
      </c>
      <c r="AJ112">
        <f>IF(doba!$P20&lt;=AJ$110,IF(doba!$Q20&gt;AJ$110,AJ$111,0),0)</f>
        <v>0</v>
      </c>
      <c r="AK112">
        <f>IF(doba!$P20&lt;=AK$110,IF(doba!$Q20&gt;AK$110,AK$111,0),0)</f>
        <v>0</v>
      </c>
      <c r="AL112">
        <f>IF(doba!$P20&lt;=AL$110,IF(doba!$Q20&gt;AL$110,AL$111,0),0)</f>
        <v>0</v>
      </c>
      <c r="AM112">
        <f>IF(doba!$P20&lt;=AM$110,IF(doba!$Q20&gt;AM$110,AM$111,0),0)</f>
        <v>0</v>
      </c>
      <c r="AN112">
        <f>IF(doba!$P20&lt;=AN$110,IF(doba!$Q20&gt;AN$110,AN$111,0),0)</f>
        <v>0</v>
      </c>
      <c r="AO112">
        <f>IF(doba!$P20&lt;=AO$110,IF(doba!$Q20&gt;AO$110,AO$111,0),0)</f>
        <v>28</v>
      </c>
      <c r="AP112">
        <f>IF(doba!$P20&lt;=AP$110,IF(doba!$Q20&gt;AP$110,AP$111,0),0)</f>
        <v>20</v>
      </c>
      <c r="AQ112">
        <f>IF(doba!$P20&lt;=AQ$110,IF(doba!$Q20&gt;AQ$110,AQ$111,0),0)</f>
        <v>13</v>
      </c>
      <c r="AR112">
        <f>IF(doba!$P20&lt;=AR$110,IF(doba!$Q20&gt;AR$110,AR$111,0),0)</f>
        <v>5</v>
      </c>
      <c r="AS112">
        <f>IF(doba!$P20&lt;=AS$110,IF(doba!$Q20&gt;AS$110,AS$111,0),0)</f>
        <v>0</v>
      </c>
      <c r="AT112">
        <f>IF(doba!$P20&lt;=AT$110,IF(doba!$Q20&gt;AT$110,AT$111,0),0)</f>
        <v>0</v>
      </c>
      <c r="AU112">
        <f>IF(doba!$P20&lt;=AU$110,IF(doba!$Q20&gt;AU$110,AU$111,0),0)</f>
        <v>0</v>
      </c>
      <c r="AV112">
        <f>IF(doba!$P20&lt;=AV$110,IF(doba!$Q20&gt;AV$110,AV$111,0),0)</f>
        <v>5</v>
      </c>
      <c r="AW112">
        <f>IF(doba!$P20&lt;=AW$110,IF(doba!$Q20&gt;AW$110,AW$111,0),0)</f>
        <v>12</v>
      </c>
      <c r="AX112">
        <f>IF(doba!$P20&lt;=AX$110,IF(doba!$Q20&gt;AX$110,AX$111,0),0)</f>
        <v>20</v>
      </c>
      <c r="AY112">
        <f>IF(doba!$P20&lt;=AY$110,IF(doba!$Q20&gt;AY$110,AY$111,0),0)</f>
        <v>28</v>
      </c>
      <c r="AZ112">
        <f>IF(doba!$P20&lt;=AZ$110,IF(doba!$Q20&gt;AZ$110,AZ$111,0),0)</f>
        <v>0</v>
      </c>
      <c r="BA112">
        <f>IF(doba!$P20&lt;=BA$110,IF(doba!$Q20&gt;BA$110,BA$111,0),0)</f>
        <v>0</v>
      </c>
      <c r="BB112">
        <f>IF(doba!$P20&lt;=BB$110,IF(doba!$Q20&gt;BB$110,BB$111,0),0)</f>
        <v>0</v>
      </c>
      <c r="BC112">
        <f>IF(doba!$P20&lt;=BC$110,IF(doba!$Q20&gt;BC$110,BC$111,0),0)</f>
        <v>0</v>
      </c>
      <c r="BD112">
        <f>IF(doba!$P20&lt;=BD$110,IF(doba!$Q20&gt;BD$110,BD$111,0),0)</f>
        <v>0</v>
      </c>
      <c r="BE112">
        <f>IF(doba!$P20&lt;=BE$110,IF(doba!$Q20&gt;BE$110,BE$111,0),0)</f>
        <v>0</v>
      </c>
      <c r="BF112" s="1">
        <f>SUM(AH112:BE112)</f>
        <v>131</v>
      </c>
    </row>
    <row r="113" spans="1:58" x14ac:dyDescent="0.2">
      <c r="A113">
        <v>2</v>
      </c>
      <c r="B113">
        <f>doba!$P21</f>
        <v>7</v>
      </c>
      <c r="C113">
        <f>doba!$Q21</f>
        <v>18</v>
      </c>
      <c r="E113">
        <f>IF(doba!$P21&lt;=E$110,IF(doba!$Q21&gt;E$110,E$111,0),0)</f>
        <v>0</v>
      </c>
      <c r="F113">
        <f>IF(doba!$P21&lt;=F$110,IF(doba!$Q21&gt;F$110,F$111,0),0)</f>
        <v>0</v>
      </c>
      <c r="G113">
        <f>IF(doba!$P21&lt;=G$110,IF(doba!$Q21&gt;G$110,G$111,0),0)</f>
        <v>0</v>
      </c>
      <c r="H113">
        <f>IF(doba!$P21&lt;=H$110,IF(doba!$Q21&gt;H$110,H$111,0),0)</f>
        <v>0</v>
      </c>
      <c r="I113">
        <f>IF(doba!$P21&lt;=I$110,IF(doba!$Q21&gt;I$110,I$111,0),0)</f>
        <v>0</v>
      </c>
      <c r="J113">
        <f>IF(doba!$P21&lt;=J$110,IF(doba!$Q21&gt;J$110,J$111,0),0)</f>
        <v>0</v>
      </c>
      <c r="K113">
        <f>IF(doba!$P21&lt;=K$110,IF(doba!$Q21&gt;K$110,K$111,0),0)</f>
        <v>0</v>
      </c>
      <c r="L113">
        <f>IF(doba!$P21&lt;=L$110,IF(doba!$Q21&gt;L$110,L$111,0),0)</f>
        <v>24</v>
      </c>
      <c r="M113">
        <f>IF(doba!$P21&lt;=M$110,IF(doba!$Q21&gt;M$110,M$111,0),0)</f>
        <v>32</v>
      </c>
      <c r="N113">
        <f>IF(doba!$P21&lt;=N$110,IF(doba!$Q21&gt;N$110,N$111,0),0)</f>
        <v>39</v>
      </c>
      <c r="O113">
        <f>IF(doba!$P21&lt;=O$110,IF(doba!$Q21&gt;O$110,O$111,0),0)</f>
        <v>47</v>
      </c>
      <c r="P113">
        <f>IF(doba!$P21&lt;=P$110,IF(doba!$Q21&gt;P$110,P$111,0),0)</f>
        <v>52</v>
      </c>
      <c r="Q113">
        <f>IF(doba!$P21&lt;=Q$110,IF(doba!$Q21&gt;Q$110,Q$111,0),0)</f>
        <v>52</v>
      </c>
      <c r="R113">
        <f>IF(doba!$P21&lt;=R$110,IF(doba!$Q21&gt;R$110,R$111,0),0)</f>
        <v>52</v>
      </c>
      <c r="S113">
        <f>IF(doba!$P21&lt;=S$110,IF(doba!$Q21&gt;S$110,S$111,0),0)</f>
        <v>47</v>
      </c>
      <c r="T113">
        <f>IF(doba!$P21&lt;=T$110,IF(doba!$Q21&gt;T$110,T$111,0),0)</f>
        <v>40</v>
      </c>
      <c r="U113">
        <f>IF(doba!$P21&lt;=U$110,IF(doba!$Q21&gt;U$110,U$111,0),0)</f>
        <v>32</v>
      </c>
      <c r="V113">
        <f>IF(doba!$P21&lt;=V$110,IF(doba!$Q21&gt;V$110,V$111,0),0)</f>
        <v>24</v>
      </c>
      <c r="W113">
        <f>IF(doba!$P21&lt;=W$110,IF(doba!$Q21&gt;W$110,W$111,0),0)</f>
        <v>0</v>
      </c>
      <c r="X113">
        <f>IF(doba!$P21&lt;=X$110,IF(doba!$Q21&gt;X$110,X$111,0),0)</f>
        <v>0</v>
      </c>
      <c r="Y113">
        <f>IF(doba!$P21&lt;=Y$110,IF(doba!$Q21&gt;Y$110,Y$111,0),0)</f>
        <v>0</v>
      </c>
      <c r="Z113">
        <f>IF(doba!$P21&lt;=Z$110,IF(doba!$Q21&gt;Z$110,Z$111,0),0)</f>
        <v>0</v>
      </c>
      <c r="AA113">
        <f>IF(doba!$P21&lt;=AA$110,IF(doba!$Q21&gt;AA$110,AA$111,0),0)</f>
        <v>0</v>
      </c>
      <c r="AB113">
        <f>IF(doba!$P21&lt;=AB$110,IF(doba!$Q21&gt;AB$110,AB$111,0),0)</f>
        <v>0</v>
      </c>
      <c r="AC113" s="1">
        <f t="shared" si="4"/>
        <v>441</v>
      </c>
      <c r="AH113">
        <f>IF(doba!$P21&lt;=AH$110,IF(doba!$Q21&gt;AH$110,AH$111,0),0)</f>
        <v>0</v>
      </c>
      <c r="AI113">
        <f>IF(doba!$P21&lt;=AI$110,IF(doba!$Q21&gt;AI$110,AI$111,0),0)</f>
        <v>0</v>
      </c>
      <c r="AJ113">
        <f>IF(doba!$P21&lt;=AJ$110,IF(doba!$Q21&gt;AJ$110,AJ$111,0),0)</f>
        <v>0</v>
      </c>
      <c r="AK113">
        <f>IF(doba!$P21&lt;=AK$110,IF(doba!$Q21&gt;AK$110,AK$111,0),0)</f>
        <v>0</v>
      </c>
      <c r="AL113">
        <f>IF(doba!$P21&lt;=AL$110,IF(doba!$Q21&gt;AL$110,AL$111,0),0)</f>
        <v>0</v>
      </c>
      <c r="AM113">
        <f>IF(doba!$P21&lt;=AM$110,IF(doba!$Q21&gt;AM$110,AM$111,0),0)</f>
        <v>0</v>
      </c>
      <c r="AN113">
        <f>IF(doba!$P21&lt;=AN$110,IF(doba!$Q21&gt;AN$110,AN$111,0),0)</f>
        <v>0</v>
      </c>
      <c r="AO113">
        <f>IF(doba!$P21&lt;=AO$110,IF(doba!$Q21&gt;AO$110,AO$111,0),0)</f>
        <v>28</v>
      </c>
      <c r="AP113">
        <f>IF(doba!$P21&lt;=AP$110,IF(doba!$Q21&gt;AP$110,AP$111,0),0)</f>
        <v>20</v>
      </c>
      <c r="AQ113">
        <f>IF(doba!$P21&lt;=AQ$110,IF(doba!$Q21&gt;AQ$110,AQ$111,0),0)</f>
        <v>13</v>
      </c>
      <c r="AR113">
        <f>IF(doba!$P21&lt;=AR$110,IF(doba!$Q21&gt;AR$110,AR$111,0),0)</f>
        <v>5</v>
      </c>
      <c r="AS113">
        <f>IF(doba!$P21&lt;=AS$110,IF(doba!$Q21&gt;AS$110,AS$111,0),0)</f>
        <v>0</v>
      </c>
      <c r="AT113">
        <f>IF(doba!$P21&lt;=AT$110,IF(doba!$Q21&gt;AT$110,AT$111,0),0)</f>
        <v>0</v>
      </c>
      <c r="AU113">
        <f>IF(doba!$P21&lt;=AU$110,IF(doba!$Q21&gt;AU$110,AU$111,0),0)</f>
        <v>0</v>
      </c>
      <c r="AV113">
        <f>IF(doba!$P21&lt;=AV$110,IF(doba!$Q21&gt;AV$110,AV$111,0),0)</f>
        <v>5</v>
      </c>
      <c r="AW113">
        <f>IF(doba!$P21&lt;=AW$110,IF(doba!$Q21&gt;AW$110,AW$111,0),0)</f>
        <v>12</v>
      </c>
      <c r="AX113">
        <f>IF(doba!$P21&lt;=AX$110,IF(doba!$Q21&gt;AX$110,AX$111,0),0)</f>
        <v>20</v>
      </c>
      <c r="AY113">
        <f>IF(doba!$P21&lt;=AY$110,IF(doba!$Q21&gt;AY$110,AY$111,0),0)</f>
        <v>28</v>
      </c>
      <c r="AZ113">
        <f>IF(doba!$P21&lt;=AZ$110,IF(doba!$Q21&gt;AZ$110,AZ$111,0),0)</f>
        <v>0</v>
      </c>
      <c r="BA113">
        <f>IF(doba!$P21&lt;=BA$110,IF(doba!$Q21&gt;BA$110,BA$111,0),0)</f>
        <v>0</v>
      </c>
      <c r="BB113">
        <f>IF(doba!$P21&lt;=BB$110,IF(doba!$Q21&gt;BB$110,BB$111,0),0)</f>
        <v>0</v>
      </c>
      <c r="BC113">
        <f>IF(doba!$P21&lt;=BC$110,IF(doba!$Q21&gt;BC$110,BC$111,0),0)</f>
        <v>0</v>
      </c>
      <c r="BD113">
        <f>IF(doba!$P21&lt;=BD$110,IF(doba!$Q21&gt;BD$110,BD$111,0),0)</f>
        <v>0</v>
      </c>
      <c r="BE113">
        <f>IF(doba!$P21&lt;=BE$110,IF(doba!$Q21&gt;BE$110,BE$111,0),0)</f>
        <v>0</v>
      </c>
      <c r="BF113" s="1">
        <f t="shared" ref="BF113:BF161" si="5">SUM(AH113:BE113)</f>
        <v>131</v>
      </c>
    </row>
    <row r="114" spans="1:58" x14ac:dyDescent="0.2">
      <c r="A114">
        <v>3</v>
      </c>
      <c r="B114">
        <f>doba!$P22</f>
        <v>7</v>
      </c>
      <c r="C114">
        <f>doba!$Q22</f>
        <v>18</v>
      </c>
      <c r="E114">
        <f>IF(doba!$P22&lt;=E$110,IF(doba!$Q22&gt;E$110,E$111,0),0)</f>
        <v>0</v>
      </c>
      <c r="F114">
        <f>IF(doba!$P22&lt;=F$110,IF(doba!$Q22&gt;F$110,F$111,0),0)</f>
        <v>0</v>
      </c>
      <c r="G114">
        <f>IF(doba!$P22&lt;=G$110,IF(doba!$Q22&gt;G$110,G$111,0),0)</f>
        <v>0</v>
      </c>
      <c r="H114">
        <f>IF(doba!$P22&lt;=H$110,IF(doba!$Q22&gt;H$110,H$111,0),0)</f>
        <v>0</v>
      </c>
      <c r="I114">
        <f>IF(doba!$P22&lt;=I$110,IF(doba!$Q22&gt;I$110,I$111,0),0)</f>
        <v>0</v>
      </c>
      <c r="J114">
        <f>IF(doba!$P22&lt;=J$110,IF(doba!$Q22&gt;J$110,J$111,0),0)</f>
        <v>0</v>
      </c>
      <c r="K114">
        <f>IF(doba!$P22&lt;=K$110,IF(doba!$Q22&gt;K$110,K$111,0),0)</f>
        <v>0</v>
      </c>
      <c r="L114">
        <f>IF(doba!$P22&lt;=L$110,IF(doba!$Q22&gt;L$110,L$111,0),0)</f>
        <v>24</v>
      </c>
      <c r="M114">
        <f>IF(doba!$P22&lt;=M$110,IF(doba!$Q22&gt;M$110,M$111,0),0)</f>
        <v>32</v>
      </c>
      <c r="N114">
        <f>IF(doba!$P22&lt;=N$110,IF(doba!$Q22&gt;N$110,N$111,0),0)</f>
        <v>39</v>
      </c>
      <c r="O114">
        <f>IF(doba!$P22&lt;=O$110,IF(doba!$Q22&gt;O$110,O$111,0),0)</f>
        <v>47</v>
      </c>
      <c r="P114">
        <f>IF(doba!$P22&lt;=P$110,IF(doba!$Q22&gt;P$110,P$111,0),0)</f>
        <v>52</v>
      </c>
      <c r="Q114">
        <f>IF(doba!$P22&lt;=Q$110,IF(doba!$Q22&gt;Q$110,Q$111,0),0)</f>
        <v>52</v>
      </c>
      <c r="R114">
        <f>IF(doba!$P22&lt;=R$110,IF(doba!$Q22&gt;R$110,R$111,0),0)</f>
        <v>52</v>
      </c>
      <c r="S114">
        <f>IF(doba!$P22&lt;=S$110,IF(doba!$Q22&gt;S$110,S$111,0),0)</f>
        <v>47</v>
      </c>
      <c r="T114">
        <f>IF(doba!$P22&lt;=T$110,IF(doba!$Q22&gt;T$110,T$111,0),0)</f>
        <v>40</v>
      </c>
      <c r="U114">
        <f>IF(doba!$P22&lt;=U$110,IF(doba!$Q22&gt;U$110,U$111,0),0)</f>
        <v>32</v>
      </c>
      <c r="V114">
        <f>IF(doba!$P22&lt;=V$110,IF(doba!$Q22&gt;V$110,V$111,0),0)</f>
        <v>24</v>
      </c>
      <c r="W114">
        <f>IF(doba!$P22&lt;=W$110,IF(doba!$Q22&gt;W$110,W$111,0),0)</f>
        <v>0</v>
      </c>
      <c r="X114">
        <f>IF(doba!$P22&lt;=X$110,IF(doba!$Q22&gt;X$110,X$111,0),0)</f>
        <v>0</v>
      </c>
      <c r="Y114">
        <f>IF(doba!$P22&lt;=Y$110,IF(doba!$Q22&gt;Y$110,Y$111,0),0)</f>
        <v>0</v>
      </c>
      <c r="Z114">
        <f>IF(doba!$P22&lt;=Z$110,IF(doba!$Q22&gt;Z$110,Z$111,0),0)</f>
        <v>0</v>
      </c>
      <c r="AA114">
        <f>IF(doba!$P22&lt;=AA$110,IF(doba!$Q22&gt;AA$110,AA$111,0),0)</f>
        <v>0</v>
      </c>
      <c r="AB114">
        <f>IF(doba!$P22&lt;=AB$110,IF(doba!$Q22&gt;AB$110,AB$111,0),0)</f>
        <v>0</v>
      </c>
      <c r="AC114" s="1">
        <f t="shared" si="4"/>
        <v>441</v>
      </c>
      <c r="AH114">
        <f>IF(doba!$P22&lt;=AH$110,IF(doba!$Q22&gt;AH$110,AH$111,0),0)</f>
        <v>0</v>
      </c>
      <c r="AI114">
        <f>IF(doba!$P22&lt;=AI$110,IF(doba!$Q22&gt;AI$110,AI$111,0),0)</f>
        <v>0</v>
      </c>
      <c r="AJ114">
        <f>IF(doba!$P22&lt;=AJ$110,IF(doba!$Q22&gt;AJ$110,AJ$111,0),0)</f>
        <v>0</v>
      </c>
      <c r="AK114">
        <f>IF(doba!$P22&lt;=AK$110,IF(doba!$Q22&gt;AK$110,AK$111,0),0)</f>
        <v>0</v>
      </c>
      <c r="AL114">
        <f>IF(doba!$P22&lt;=AL$110,IF(doba!$Q22&gt;AL$110,AL$111,0),0)</f>
        <v>0</v>
      </c>
      <c r="AM114">
        <f>IF(doba!$P22&lt;=AM$110,IF(doba!$Q22&gt;AM$110,AM$111,0),0)</f>
        <v>0</v>
      </c>
      <c r="AN114">
        <f>IF(doba!$P22&lt;=AN$110,IF(doba!$Q22&gt;AN$110,AN$111,0),0)</f>
        <v>0</v>
      </c>
      <c r="AO114">
        <f>IF(doba!$P22&lt;=AO$110,IF(doba!$Q22&gt;AO$110,AO$111,0),0)</f>
        <v>28</v>
      </c>
      <c r="AP114">
        <f>IF(doba!$P22&lt;=AP$110,IF(doba!$Q22&gt;AP$110,AP$111,0),0)</f>
        <v>20</v>
      </c>
      <c r="AQ114">
        <f>IF(doba!$P22&lt;=AQ$110,IF(doba!$Q22&gt;AQ$110,AQ$111,0),0)</f>
        <v>13</v>
      </c>
      <c r="AR114">
        <f>IF(doba!$P22&lt;=AR$110,IF(doba!$Q22&gt;AR$110,AR$111,0),0)</f>
        <v>5</v>
      </c>
      <c r="AS114">
        <f>IF(doba!$P22&lt;=AS$110,IF(doba!$Q22&gt;AS$110,AS$111,0),0)</f>
        <v>0</v>
      </c>
      <c r="AT114">
        <f>IF(doba!$P22&lt;=AT$110,IF(doba!$Q22&gt;AT$110,AT$111,0),0)</f>
        <v>0</v>
      </c>
      <c r="AU114">
        <f>IF(doba!$P22&lt;=AU$110,IF(doba!$Q22&gt;AU$110,AU$111,0),0)</f>
        <v>0</v>
      </c>
      <c r="AV114">
        <f>IF(doba!$P22&lt;=AV$110,IF(doba!$Q22&gt;AV$110,AV$111,0),0)</f>
        <v>5</v>
      </c>
      <c r="AW114">
        <f>IF(doba!$P22&lt;=AW$110,IF(doba!$Q22&gt;AW$110,AW$111,0),0)</f>
        <v>12</v>
      </c>
      <c r="AX114">
        <f>IF(doba!$P22&lt;=AX$110,IF(doba!$Q22&gt;AX$110,AX$111,0),0)</f>
        <v>20</v>
      </c>
      <c r="AY114">
        <f>IF(doba!$P22&lt;=AY$110,IF(doba!$Q22&gt;AY$110,AY$111,0),0)</f>
        <v>28</v>
      </c>
      <c r="AZ114">
        <f>IF(doba!$P22&lt;=AZ$110,IF(doba!$Q22&gt;AZ$110,AZ$111,0),0)</f>
        <v>0</v>
      </c>
      <c r="BA114">
        <f>IF(doba!$P22&lt;=BA$110,IF(doba!$Q22&gt;BA$110,BA$111,0),0)</f>
        <v>0</v>
      </c>
      <c r="BB114">
        <f>IF(doba!$P22&lt;=BB$110,IF(doba!$Q22&gt;BB$110,BB$111,0),0)</f>
        <v>0</v>
      </c>
      <c r="BC114">
        <f>IF(doba!$P22&lt;=BC$110,IF(doba!$Q22&gt;BC$110,BC$111,0),0)</f>
        <v>0</v>
      </c>
      <c r="BD114">
        <f>IF(doba!$P22&lt;=BD$110,IF(doba!$Q22&gt;BD$110,BD$111,0),0)</f>
        <v>0</v>
      </c>
      <c r="BE114">
        <f>IF(doba!$P22&lt;=BE$110,IF(doba!$Q22&gt;BE$110,BE$111,0),0)</f>
        <v>0</v>
      </c>
      <c r="BF114" s="1">
        <f t="shared" si="5"/>
        <v>131</v>
      </c>
    </row>
    <row r="115" spans="1:58" x14ac:dyDescent="0.2">
      <c r="A115">
        <v>4</v>
      </c>
      <c r="B115">
        <f>doba!$P23</f>
        <v>7</v>
      </c>
      <c r="C115">
        <f>doba!$Q23</f>
        <v>18</v>
      </c>
      <c r="E115">
        <f>IF(doba!$P23&lt;=E$110,IF(doba!$Q23&gt;E$110,E$111,0),0)</f>
        <v>0</v>
      </c>
      <c r="F115">
        <f>IF(doba!$P23&lt;=F$110,IF(doba!$Q23&gt;F$110,F$111,0),0)</f>
        <v>0</v>
      </c>
      <c r="G115">
        <f>IF(doba!$P23&lt;=G$110,IF(doba!$Q23&gt;G$110,G$111,0),0)</f>
        <v>0</v>
      </c>
      <c r="H115">
        <f>IF(doba!$P23&lt;=H$110,IF(doba!$Q23&gt;H$110,H$111,0),0)</f>
        <v>0</v>
      </c>
      <c r="I115">
        <f>IF(doba!$P23&lt;=I$110,IF(doba!$Q23&gt;I$110,I$111,0),0)</f>
        <v>0</v>
      </c>
      <c r="J115">
        <f>IF(doba!$P23&lt;=J$110,IF(doba!$Q23&gt;J$110,J$111,0),0)</f>
        <v>0</v>
      </c>
      <c r="K115">
        <f>IF(doba!$P23&lt;=K$110,IF(doba!$Q23&gt;K$110,K$111,0),0)</f>
        <v>0</v>
      </c>
      <c r="L115">
        <f>IF(doba!$P23&lt;=L$110,IF(doba!$Q23&gt;L$110,L$111,0),0)</f>
        <v>24</v>
      </c>
      <c r="M115">
        <f>IF(doba!$P23&lt;=M$110,IF(doba!$Q23&gt;M$110,M$111,0),0)</f>
        <v>32</v>
      </c>
      <c r="N115">
        <f>IF(doba!$P23&lt;=N$110,IF(doba!$Q23&gt;N$110,N$111,0),0)</f>
        <v>39</v>
      </c>
      <c r="O115">
        <f>IF(doba!$P23&lt;=O$110,IF(doba!$Q23&gt;O$110,O$111,0),0)</f>
        <v>47</v>
      </c>
      <c r="P115">
        <f>IF(doba!$P23&lt;=P$110,IF(doba!$Q23&gt;P$110,P$111,0),0)</f>
        <v>52</v>
      </c>
      <c r="Q115">
        <f>IF(doba!$P23&lt;=Q$110,IF(doba!$Q23&gt;Q$110,Q$111,0),0)</f>
        <v>52</v>
      </c>
      <c r="R115">
        <f>IF(doba!$P23&lt;=R$110,IF(doba!$Q23&gt;R$110,R$111,0),0)</f>
        <v>52</v>
      </c>
      <c r="S115">
        <f>IF(doba!$P23&lt;=S$110,IF(doba!$Q23&gt;S$110,S$111,0),0)</f>
        <v>47</v>
      </c>
      <c r="T115">
        <f>IF(doba!$P23&lt;=T$110,IF(doba!$Q23&gt;T$110,T$111,0),0)</f>
        <v>40</v>
      </c>
      <c r="U115">
        <f>IF(doba!$P23&lt;=U$110,IF(doba!$Q23&gt;U$110,U$111,0),0)</f>
        <v>32</v>
      </c>
      <c r="V115">
        <f>IF(doba!$P23&lt;=V$110,IF(doba!$Q23&gt;V$110,V$111,0),0)</f>
        <v>24</v>
      </c>
      <c r="W115">
        <f>IF(doba!$P23&lt;=W$110,IF(doba!$Q23&gt;W$110,W$111,0),0)</f>
        <v>0</v>
      </c>
      <c r="X115">
        <f>IF(doba!$P23&lt;=X$110,IF(doba!$Q23&gt;X$110,X$111,0),0)</f>
        <v>0</v>
      </c>
      <c r="Y115">
        <f>IF(doba!$P23&lt;=Y$110,IF(doba!$Q23&gt;Y$110,Y$111,0),0)</f>
        <v>0</v>
      </c>
      <c r="Z115">
        <f>IF(doba!$P23&lt;=Z$110,IF(doba!$Q23&gt;Z$110,Z$111,0),0)</f>
        <v>0</v>
      </c>
      <c r="AA115">
        <f>IF(doba!$P23&lt;=AA$110,IF(doba!$Q23&gt;AA$110,AA$111,0),0)</f>
        <v>0</v>
      </c>
      <c r="AB115">
        <f>IF(doba!$P23&lt;=AB$110,IF(doba!$Q23&gt;AB$110,AB$111,0),0)</f>
        <v>0</v>
      </c>
      <c r="AC115" s="1">
        <f t="shared" si="4"/>
        <v>441</v>
      </c>
      <c r="AH115">
        <f>IF(doba!$P23&lt;=AH$110,IF(doba!$Q23&gt;AH$110,AH$111,0),0)</f>
        <v>0</v>
      </c>
      <c r="AI115">
        <f>IF(doba!$P23&lt;=AI$110,IF(doba!$Q23&gt;AI$110,AI$111,0),0)</f>
        <v>0</v>
      </c>
      <c r="AJ115">
        <f>IF(doba!$P23&lt;=AJ$110,IF(doba!$Q23&gt;AJ$110,AJ$111,0),0)</f>
        <v>0</v>
      </c>
      <c r="AK115">
        <f>IF(doba!$P23&lt;=AK$110,IF(doba!$Q23&gt;AK$110,AK$111,0),0)</f>
        <v>0</v>
      </c>
      <c r="AL115">
        <f>IF(doba!$P23&lt;=AL$110,IF(doba!$Q23&gt;AL$110,AL$111,0),0)</f>
        <v>0</v>
      </c>
      <c r="AM115">
        <f>IF(doba!$P23&lt;=AM$110,IF(doba!$Q23&gt;AM$110,AM$111,0),0)</f>
        <v>0</v>
      </c>
      <c r="AN115">
        <f>IF(doba!$P23&lt;=AN$110,IF(doba!$Q23&gt;AN$110,AN$111,0),0)</f>
        <v>0</v>
      </c>
      <c r="AO115">
        <f>IF(doba!$P23&lt;=AO$110,IF(doba!$Q23&gt;AO$110,AO$111,0),0)</f>
        <v>28</v>
      </c>
      <c r="AP115">
        <f>IF(doba!$P23&lt;=AP$110,IF(doba!$Q23&gt;AP$110,AP$111,0),0)</f>
        <v>20</v>
      </c>
      <c r="AQ115">
        <f>IF(doba!$P23&lt;=AQ$110,IF(doba!$Q23&gt;AQ$110,AQ$111,0),0)</f>
        <v>13</v>
      </c>
      <c r="AR115">
        <f>IF(doba!$P23&lt;=AR$110,IF(doba!$Q23&gt;AR$110,AR$111,0),0)</f>
        <v>5</v>
      </c>
      <c r="AS115">
        <f>IF(doba!$P23&lt;=AS$110,IF(doba!$Q23&gt;AS$110,AS$111,0),0)</f>
        <v>0</v>
      </c>
      <c r="AT115">
        <f>IF(doba!$P23&lt;=AT$110,IF(doba!$Q23&gt;AT$110,AT$111,0),0)</f>
        <v>0</v>
      </c>
      <c r="AU115">
        <f>IF(doba!$P23&lt;=AU$110,IF(doba!$Q23&gt;AU$110,AU$111,0),0)</f>
        <v>0</v>
      </c>
      <c r="AV115">
        <f>IF(doba!$P23&lt;=AV$110,IF(doba!$Q23&gt;AV$110,AV$111,0),0)</f>
        <v>5</v>
      </c>
      <c r="AW115">
        <f>IF(doba!$P23&lt;=AW$110,IF(doba!$Q23&gt;AW$110,AW$111,0),0)</f>
        <v>12</v>
      </c>
      <c r="AX115">
        <f>IF(doba!$P23&lt;=AX$110,IF(doba!$Q23&gt;AX$110,AX$111,0),0)</f>
        <v>20</v>
      </c>
      <c r="AY115">
        <f>IF(doba!$P23&lt;=AY$110,IF(doba!$Q23&gt;AY$110,AY$111,0),0)</f>
        <v>28</v>
      </c>
      <c r="AZ115">
        <f>IF(doba!$P23&lt;=AZ$110,IF(doba!$Q23&gt;AZ$110,AZ$111,0),0)</f>
        <v>0</v>
      </c>
      <c r="BA115">
        <f>IF(doba!$P23&lt;=BA$110,IF(doba!$Q23&gt;BA$110,BA$111,0),0)</f>
        <v>0</v>
      </c>
      <c r="BB115">
        <f>IF(doba!$P23&lt;=BB$110,IF(doba!$Q23&gt;BB$110,BB$111,0),0)</f>
        <v>0</v>
      </c>
      <c r="BC115">
        <f>IF(doba!$P23&lt;=BC$110,IF(doba!$Q23&gt;BC$110,BC$111,0),0)</f>
        <v>0</v>
      </c>
      <c r="BD115">
        <f>IF(doba!$P23&lt;=BD$110,IF(doba!$Q23&gt;BD$110,BD$111,0),0)</f>
        <v>0</v>
      </c>
      <c r="BE115">
        <f>IF(doba!$P23&lt;=BE$110,IF(doba!$Q23&gt;BE$110,BE$111,0),0)</f>
        <v>0</v>
      </c>
      <c r="BF115" s="1">
        <f t="shared" si="5"/>
        <v>131</v>
      </c>
    </row>
    <row r="116" spans="1:58" x14ac:dyDescent="0.2">
      <c r="A116">
        <v>5</v>
      </c>
      <c r="B116">
        <f>doba!$P24</f>
        <v>7</v>
      </c>
      <c r="C116">
        <f>doba!$Q24</f>
        <v>18</v>
      </c>
      <c r="E116">
        <f>IF(doba!$P24&lt;=E$110,IF(doba!$Q24&gt;E$110,E$111,0),0)</f>
        <v>0</v>
      </c>
      <c r="F116">
        <f>IF(doba!$P24&lt;=F$110,IF(doba!$Q24&gt;F$110,F$111,0),0)</f>
        <v>0</v>
      </c>
      <c r="G116">
        <f>IF(doba!$P24&lt;=G$110,IF(doba!$Q24&gt;G$110,G$111,0),0)</f>
        <v>0</v>
      </c>
      <c r="H116">
        <f>IF(doba!$P24&lt;=H$110,IF(doba!$Q24&gt;H$110,H$111,0),0)</f>
        <v>0</v>
      </c>
      <c r="I116">
        <f>IF(doba!$P24&lt;=I$110,IF(doba!$Q24&gt;I$110,I$111,0),0)</f>
        <v>0</v>
      </c>
      <c r="J116">
        <f>IF(doba!$P24&lt;=J$110,IF(doba!$Q24&gt;J$110,J$111,0),0)</f>
        <v>0</v>
      </c>
      <c r="K116">
        <f>IF(doba!$P24&lt;=K$110,IF(doba!$Q24&gt;K$110,K$111,0),0)</f>
        <v>0</v>
      </c>
      <c r="L116">
        <f>IF(doba!$P24&lt;=L$110,IF(doba!$Q24&gt;L$110,L$111,0),0)</f>
        <v>24</v>
      </c>
      <c r="M116">
        <f>IF(doba!$P24&lt;=M$110,IF(doba!$Q24&gt;M$110,M$111,0),0)</f>
        <v>32</v>
      </c>
      <c r="N116">
        <f>IF(doba!$P24&lt;=N$110,IF(doba!$Q24&gt;N$110,N$111,0),0)</f>
        <v>39</v>
      </c>
      <c r="O116">
        <f>IF(doba!$P24&lt;=O$110,IF(doba!$Q24&gt;O$110,O$111,0),0)</f>
        <v>47</v>
      </c>
      <c r="P116">
        <f>IF(doba!$P24&lt;=P$110,IF(doba!$Q24&gt;P$110,P$111,0),0)</f>
        <v>52</v>
      </c>
      <c r="Q116">
        <f>IF(doba!$P24&lt;=Q$110,IF(doba!$Q24&gt;Q$110,Q$111,0),0)</f>
        <v>52</v>
      </c>
      <c r="R116">
        <f>IF(doba!$P24&lt;=R$110,IF(doba!$Q24&gt;R$110,R$111,0),0)</f>
        <v>52</v>
      </c>
      <c r="S116">
        <f>IF(doba!$P24&lt;=S$110,IF(doba!$Q24&gt;S$110,S$111,0),0)</f>
        <v>47</v>
      </c>
      <c r="T116">
        <f>IF(doba!$P24&lt;=T$110,IF(doba!$Q24&gt;T$110,T$111,0),0)</f>
        <v>40</v>
      </c>
      <c r="U116">
        <f>IF(doba!$P24&lt;=U$110,IF(doba!$Q24&gt;U$110,U$111,0),0)</f>
        <v>32</v>
      </c>
      <c r="V116">
        <f>IF(doba!$P24&lt;=V$110,IF(doba!$Q24&gt;V$110,V$111,0),0)</f>
        <v>24</v>
      </c>
      <c r="W116">
        <f>IF(doba!$P24&lt;=W$110,IF(doba!$Q24&gt;W$110,W$111,0),0)</f>
        <v>0</v>
      </c>
      <c r="X116">
        <f>IF(doba!$P24&lt;=X$110,IF(doba!$Q24&gt;X$110,X$111,0),0)</f>
        <v>0</v>
      </c>
      <c r="Y116">
        <f>IF(doba!$P24&lt;=Y$110,IF(doba!$Q24&gt;Y$110,Y$111,0),0)</f>
        <v>0</v>
      </c>
      <c r="Z116">
        <f>IF(doba!$P24&lt;=Z$110,IF(doba!$Q24&gt;Z$110,Z$111,0),0)</f>
        <v>0</v>
      </c>
      <c r="AA116">
        <f>IF(doba!$P24&lt;=AA$110,IF(doba!$Q24&gt;AA$110,AA$111,0),0)</f>
        <v>0</v>
      </c>
      <c r="AB116">
        <f>IF(doba!$P24&lt;=AB$110,IF(doba!$Q24&gt;AB$110,AB$111,0),0)</f>
        <v>0</v>
      </c>
      <c r="AC116" s="1">
        <f t="shared" si="4"/>
        <v>441</v>
      </c>
      <c r="AH116">
        <f>IF(doba!$P24&lt;=AH$110,IF(doba!$Q24&gt;AH$110,AH$111,0),0)</f>
        <v>0</v>
      </c>
      <c r="AI116">
        <f>IF(doba!$P24&lt;=AI$110,IF(doba!$Q24&gt;AI$110,AI$111,0),0)</f>
        <v>0</v>
      </c>
      <c r="AJ116">
        <f>IF(doba!$P24&lt;=AJ$110,IF(doba!$Q24&gt;AJ$110,AJ$111,0),0)</f>
        <v>0</v>
      </c>
      <c r="AK116">
        <f>IF(doba!$P24&lt;=AK$110,IF(doba!$Q24&gt;AK$110,AK$111,0),0)</f>
        <v>0</v>
      </c>
      <c r="AL116">
        <f>IF(doba!$P24&lt;=AL$110,IF(doba!$Q24&gt;AL$110,AL$111,0),0)</f>
        <v>0</v>
      </c>
      <c r="AM116">
        <f>IF(doba!$P24&lt;=AM$110,IF(doba!$Q24&gt;AM$110,AM$111,0),0)</f>
        <v>0</v>
      </c>
      <c r="AN116">
        <f>IF(doba!$P24&lt;=AN$110,IF(doba!$Q24&gt;AN$110,AN$111,0),0)</f>
        <v>0</v>
      </c>
      <c r="AO116">
        <f>IF(doba!$P24&lt;=AO$110,IF(doba!$Q24&gt;AO$110,AO$111,0),0)</f>
        <v>28</v>
      </c>
      <c r="AP116">
        <f>IF(doba!$P24&lt;=AP$110,IF(doba!$Q24&gt;AP$110,AP$111,0),0)</f>
        <v>20</v>
      </c>
      <c r="AQ116">
        <f>IF(doba!$P24&lt;=AQ$110,IF(doba!$Q24&gt;AQ$110,AQ$111,0),0)</f>
        <v>13</v>
      </c>
      <c r="AR116">
        <f>IF(doba!$P24&lt;=AR$110,IF(doba!$Q24&gt;AR$110,AR$111,0),0)</f>
        <v>5</v>
      </c>
      <c r="AS116">
        <f>IF(doba!$P24&lt;=AS$110,IF(doba!$Q24&gt;AS$110,AS$111,0),0)</f>
        <v>0</v>
      </c>
      <c r="AT116">
        <f>IF(doba!$P24&lt;=AT$110,IF(doba!$Q24&gt;AT$110,AT$111,0),0)</f>
        <v>0</v>
      </c>
      <c r="AU116">
        <f>IF(doba!$P24&lt;=AU$110,IF(doba!$Q24&gt;AU$110,AU$111,0),0)</f>
        <v>0</v>
      </c>
      <c r="AV116">
        <f>IF(doba!$P24&lt;=AV$110,IF(doba!$Q24&gt;AV$110,AV$111,0),0)</f>
        <v>5</v>
      </c>
      <c r="AW116">
        <f>IF(doba!$P24&lt;=AW$110,IF(doba!$Q24&gt;AW$110,AW$111,0),0)</f>
        <v>12</v>
      </c>
      <c r="AX116">
        <f>IF(doba!$P24&lt;=AX$110,IF(doba!$Q24&gt;AX$110,AX$111,0),0)</f>
        <v>20</v>
      </c>
      <c r="AY116">
        <f>IF(doba!$P24&lt;=AY$110,IF(doba!$Q24&gt;AY$110,AY$111,0),0)</f>
        <v>28</v>
      </c>
      <c r="AZ116">
        <f>IF(doba!$P24&lt;=AZ$110,IF(doba!$Q24&gt;AZ$110,AZ$111,0),0)</f>
        <v>0</v>
      </c>
      <c r="BA116">
        <f>IF(doba!$P24&lt;=BA$110,IF(doba!$Q24&gt;BA$110,BA$111,0),0)</f>
        <v>0</v>
      </c>
      <c r="BB116">
        <f>IF(doba!$P24&lt;=BB$110,IF(doba!$Q24&gt;BB$110,BB$111,0),0)</f>
        <v>0</v>
      </c>
      <c r="BC116">
        <f>IF(doba!$P24&lt;=BC$110,IF(doba!$Q24&gt;BC$110,BC$111,0),0)</f>
        <v>0</v>
      </c>
      <c r="BD116">
        <f>IF(doba!$P24&lt;=BD$110,IF(doba!$Q24&gt;BD$110,BD$111,0),0)</f>
        <v>0</v>
      </c>
      <c r="BE116">
        <f>IF(doba!$P24&lt;=BE$110,IF(doba!$Q24&gt;BE$110,BE$111,0),0)</f>
        <v>0</v>
      </c>
      <c r="BF116" s="1">
        <f t="shared" si="5"/>
        <v>131</v>
      </c>
    </row>
    <row r="117" spans="1:58" x14ac:dyDescent="0.2">
      <c r="A117">
        <v>6</v>
      </c>
      <c r="B117">
        <f>doba!$P25</f>
        <v>7</v>
      </c>
      <c r="C117">
        <f>doba!$Q25</f>
        <v>18</v>
      </c>
      <c r="E117">
        <f>IF(doba!$P25&lt;=E$110,IF(doba!$Q25&gt;E$110,E$111,0),0)</f>
        <v>0</v>
      </c>
      <c r="F117">
        <f>IF(doba!$P25&lt;=F$110,IF(doba!$Q25&gt;F$110,F$111,0),0)</f>
        <v>0</v>
      </c>
      <c r="G117">
        <f>IF(doba!$P25&lt;=G$110,IF(doba!$Q25&gt;G$110,G$111,0),0)</f>
        <v>0</v>
      </c>
      <c r="H117">
        <f>IF(doba!$P25&lt;=H$110,IF(doba!$Q25&gt;H$110,H$111,0),0)</f>
        <v>0</v>
      </c>
      <c r="I117">
        <f>IF(doba!$P25&lt;=I$110,IF(doba!$Q25&gt;I$110,I$111,0),0)</f>
        <v>0</v>
      </c>
      <c r="J117">
        <f>IF(doba!$P25&lt;=J$110,IF(doba!$Q25&gt;J$110,J$111,0),0)</f>
        <v>0</v>
      </c>
      <c r="K117">
        <f>IF(doba!$P25&lt;=K$110,IF(doba!$Q25&gt;K$110,K$111,0),0)</f>
        <v>0</v>
      </c>
      <c r="L117">
        <f>IF(doba!$P25&lt;=L$110,IF(doba!$Q25&gt;L$110,L$111,0),0)</f>
        <v>24</v>
      </c>
      <c r="M117">
        <f>IF(doba!$P25&lt;=M$110,IF(doba!$Q25&gt;M$110,M$111,0),0)</f>
        <v>32</v>
      </c>
      <c r="N117">
        <f>IF(doba!$P25&lt;=N$110,IF(doba!$Q25&gt;N$110,N$111,0),0)</f>
        <v>39</v>
      </c>
      <c r="O117">
        <f>IF(doba!$P25&lt;=O$110,IF(doba!$Q25&gt;O$110,O$111,0),0)</f>
        <v>47</v>
      </c>
      <c r="P117">
        <f>IF(doba!$P25&lt;=P$110,IF(doba!$Q25&gt;P$110,P$111,0),0)</f>
        <v>52</v>
      </c>
      <c r="Q117">
        <f>IF(doba!$P25&lt;=Q$110,IF(doba!$Q25&gt;Q$110,Q$111,0),0)</f>
        <v>52</v>
      </c>
      <c r="R117">
        <f>IF(doba!$P25&lt;=R$110,IF(doba!$Q25&gt;R$110,R$111,0),0)</f>
        <v>52</v>
      </c>
      <c r="S117">
        <f>IF(doba!$P25&lt;=S$110,IF(doba!$Q25&gt;S$110,S$111,0),0)</f>
        <v>47</v>
      </c>
      <c r="T117">
        <f>IF(doba!$P25&lt;=T$110,IF(doba!$Q25&gt;T$110,T$111,0),0)</f>
        <v>40</v>
      </c>
      <c r="U117">
        <f>IF(doba!$P25&lt;=U$110,IF(doba!$Q25&gt;U$110,U$111,0),0)</f>
        <v>32</v>
      </c>
      <c r="V117">
        <f>IF(doba!$P25&lt;=V$110,IF(doba!$Q25&gt;V$110,V$111,0),0)</f>
        <v>24</v>
      </c>
      <c r="W117">
        <f>IF(doba!$P25&lt;=W$110,IF(doba!$Q25&gt;W$110,W$111,0),0)</f>
        <v>0</v>
      </c>
      <c r="X117">
        <f>IF(doba!$P25&lt;=X$110,IF(doba!$Q25&gt;X$110,X$111,0),0)</f>
        <v>0</v>
      </c>
      <c r="Y117">
        <f>IF(doba!$P25&lt;=Y$110,IF(doba!$Q25&gt;Y$110,Y$111,0),0)</f>
        <v>0</v>
      </c>
      <c r="Z117">
        <f>IF(doba!$P25&lt;=Z$110,IF(doba!$Q25&gt;Z$110,Z$111,0),0)</f>
        <v>0</v>
      </c>
      <c r="AA117">
        <f>IF(doba!$P25&lt;=AA$110,IF(doba!$Q25&gt;AA$110,AA$111,0),0)</f>
        <v>0</v>
      </c>
      <c r="AB117">
        <f>IF(doba!$P25&lt;=AB$110,IF(doba!$Q25&gt;AB$110,AB$111,0),0)</f>
        <v>0</v>
      </c>
      <c r="AC117" s="1">
        <f t="shared" si="4"/>
        <v>441</v>
      </c>
      <c r="AH117">
        <f>IF(doba!$P25&lt;=AH$110,IF(doba!$Q25&gt;AH$110,AH$111,0),0)</f>
        <v>0</v>
      </c>
      <c r="AI117">
        <f>IF(doba!$P25&lt;=AI$110,IF(doba!$Q25&gt;AI$110,AI$111,0),0)</f>
        <v>0</v>
      </c>
      <c r="AJ117">
        <f>IF(doba!$P25&lt;=AJ$110,IF(doba!$Q25&gt;AJ$110,AJ$111,0),0)</f>
        <v>0</v>
      </c>
      <c r="AK117">
        <f>IF(doba!$P25&lt;=AK$110,IF(doba!$Q25&gt;AK$110,AK$111,0),0)</f>
        <v>0</v>
      </c>
      <c r="AL117">
        <f>IF(doba!$P25&lt;=AL$110,IF(doba!$Q25&gt;AL$110,AL$111,0),0)</f>
        <v>0</v>
      </c>
      <c r="AM117">
        <f>IF(doba!$P25&lt;=AM$110,IF(doba!$Q25&gt;AM$110,AM$111,0),0)</f>
        <v>0</v>
      </c>
      <c r="AN117">
        <f>IF(doba!$P25&lt;=AN$110,IF(doba!$Q25&gt;AN$110,AN$111,0),0)</f>
        <v>0</v>
      </c>
      <c r="AO117">
        <f>IF(doba!$P25&lt;=AO$110,IF(doba!$Q25&gt;AO$110,AO$111,0),0)</f>
        <v>28</v>
      </c>
      <c r="AP117">
        <f>IF(doba!$P25&lt;=AP$110,IF(doba!$Q25&gt;AP$110,AP$111,0),0)</f>
        <v>20</v>
      </c>
      <c r="AQ117">
        <f>IF(doba!$P25&lt;=AQ$110,IF(doba!$Q25&gt;AQ$110,AQ$111,0),0)</f>
        <v>13</v>
      </c>
      <c r="AR117">
        <f>IF(doba!$P25&lt;=AR$110,IF(doba!$Q25&gt;AR$110,AR$111,0),0)</f>
        <v>5</v>
      </c>
      <c r="AS117">
        <f>IF(doba!$P25&lt;=AS$110,IF(doba!$Q25&gt;AS$110,AS$111,0),0)</f>
        <v>0</v>
      </c>
      <c r="AT117">
        <f>IF(doba!$P25&lt;=AT$110,IF(doba!$Q25&gt;AT$110,AT$111,0),0)</f>
        <v>0</v>
      </c>
      <c r="AU117">
        <f>IF(doba!$P25&lt;=AU$110,IF(doba!$Q25&gt;AU$110,AU$111,0),0)</f>
        <v>0</v>
      </c>
      <c r="AV117">
        <f>IF(doba!$P25&lt;=AV$110,IF(doba!$Q25&gt;AV$110,AV$111,0),0)</f>
        <v>5</v>
      </c>
      <c r="AW117">
        <f>IF(doba!$P25&lt;=AW$110,IF(doba!$Q25&gt;AW$110,AW$111,0),0)</f>
        <v>12</v>
      </c>
      <c r="AX117">
        <f>IF(doba!$P25&lt;=AX$110,IF(doba!$Q25&gt;AX$110,AX$111,0),0)</f>
        <v>20</v>
      </c>
      <c r="AY117">
        <f>IF(doba!$P25&lt;=AY$110,IF(doba!$Q25&gt;AY$110,AY$111,0),0)</f>
        <v>28</v>
      </c>
      <c r="AZ117">
        <f>IF(doba!$P25&lt;=AZ$110,IF(doba!$Q25&gt;AZ$110,AZ$111,0),0)</f>
        <v>0</v>
      </c>
      <c r="BA117">
        <f>IF(doba!$P25&lt;=BA$110,IF(doba!$Q25&gt;BA$110,BA$111,0),0)</f>
        <v>0</v>
      </c>
      <c r="BB117">
        <f>IF(doba!$P25&lt;=BB$110,IF(doba!$Q25&gt;BB$110,BB$111,0),0)</f>
        <v>0</v>
      </c>
      <c r="BC117">
        <f>IF(doba!$P25&lt;=BC$110,IF(doba!$Q25&gt;BC$110,BC$111,0),0)</f>
        <v>0</v>
      </c>
      <c r="BD117">
        <f>IF(doba!$P25&lt;=BD$110,IF(doba!$Q25&gt;BD$110,BD$111,0),0)</f>
        <v>0</v>
      </c>
      <c r="BE117">
        <f>IF(doba!$P25&lt;=BE$110,IF(doba!$Q25&gt;BE$110,BE$111,0),0)</f>
        <v>0</v>
      </c>
      <c r="BF117" s="1">
        <f t="shared" si="5"/>
        <v>131</v>
      </c>
    </row>
    <row r="118" spans="1:58" x14ac:dyDescent="0.2">
      <c r="A118">
        <v>7</v>
      </c>
      <c r="B118">
        <f>doba!$P26</f>
        <v>0</v>
      </c>
      <c r="C118">
        <f>doba!$Q26</f>
        <v>0</v>
      </c>
      <c r="E118">
        <f>IF(doba!$P26&lt;=E$110,IF(doba!$Q26&gt;E$110,E$111,0),0)</f>
        <v>0</v>
      </c>
      <c r="F118">
        <f>IF(doba!$P26&lt;=F$110,IF(doba!$Q26&gt;F$110,F$111,0),0)</f>
        <v>0</v>
      </c>
      <c r="G118">
        <f>IF(doba!$P26&lt;=G$110,IF(doba!$Q26&gt;G$110,G$111,0),0)</f>
        <v>0</v>
      </c>
      <c r="H118">
        <f>IF(doba!$P26&lt;=H$110,IF(doba!$Q26&gt;H$110,H$111,0),0)</f>
        <v>0</v>
      </c>
      <c r="I118">
        <f>IF(doba!$P26&lt;=I$110,IF(doba!$Q26&gt;I$110,I$111,0),0)</f>
        <v>0</v>
      </c>
      <c r="J118">
        <f>IF(doba!$P26&lt;=J$110,IF(doba!$Q26&gt;J$110,J$111,0),0)</f>
        <v>0</v>
      </c>
      <c r="K118">
        <f>IF(doba!$P26&lt;=K$110,IF(doba!$Q26&gt;K$110,K$111,0),0)</f>
        <v>0</v>
      </c>
      <c r="L118">
        <f>IF(doba!$P26&lt;=L$110,IF(doba!$Q26&gt;L$110,L$111,0),0)</f>
        <v>0</v>
      </c>
      <c r="M118">
        <f>IF(doba!$P26&lt;=M$110,IF(doba!$Q26&gt;M$110,M$111,0),0)</f>
        <v>0</v>
      </c>
      <c r="N118">
        <f>IF(doba!$P26&lt;=N$110,IF(doba!$Q26&gt;N$110,N$111,0),0)</f>
        <v>0</v>
      </c>
      <c r="O118">
        <f>IF(doba!$P26&lt;=O$110,IF(doba!$Q26&gt;O$110,O$111,0),0)</f>
        <v>0</v>
      </c>
      <c r="P118">
        <f>IF(doba!$P26&lt;=P$110,IF(doba!$Q26&gt;P$110,P$111,0),0)</f>
        <v>0</v>
      </c>
      <c r="Q118">
        <f>IF(doba!$P26&lt;=Q$110,IF(doba!$Q26&gt;Q$110,Q$111,0),0)</f>
        <v>0</v>
      </c>
      <c r="R118">
        <f>IF(doba!$P26&lt;=R$110,IF(doba!$Q26&gt;R$110,R$111,0),0)</f>
        <v>0</v>
      </c>
      <c r="S118">
        <f>IF(doba!$P26&lt;=S$110,IF(doba!$Q26&gt;S$110,S$111,0),0)</f>
        <v>0</v>
      </c>
      <c r="T118">
        <f>IF(doba!$P26&lt;=T$110,IF(doba!$Q26&gt;T$110,T$111,0),0)</f>
        <v>0</v>
      </c>
      <c r="U118">
        <f>IF(doba!$P26&lt;=U$110,IF(doba!$Q26&gt;U$110,U$111,0),0)</f>
        <v>0</v>
      </c>
      <c r="V118">
        <f>IF(doba!$P26&lt;=V$110,IF(doba!$Q26&gt;V$110,V$111,0),0)</f>
        <v>0</v>
      </c>
      <c r="W118">
        <f>IF(doba!$P26&lt;=W$110,IF(doba!$Q26&gt;W$110,W$111,0),0)</f>
        <v>0</v>
      </c>
      <c r="X118">
        <f>IF(doba!$P26&lt;=X$110,IF(doba!$Q26&gt;X$110,X$111,0),0)</f>
        <v>0</v>
      </c>
      <c r="Y118">
        <f>IF(doba!$P26&lt;=Y$110,IF(doba!$Q26&gt;Y$110,Y$111,0),0)</f>
        <v>0</v>
      </c>
      <c r="Z118">
        <f>IF(doba!$P26&lt;=Z$110,IF(doba!$Q26&gt;Z$110,Z$111,0),0)</f>
        <v>0</v>
      </c>
      <c r="AA118">
        <f>IF(doba!$P26&lt;=AA$110,IF(doba!$Q26&gt;AA$110,AA$111,0),0)</f>
        <v>0</v>
      </c>
      <c r="AB118">
        <f>IF(doba!$P26&lt;=AB$110,IF(doba!$Q26&gt;AB$110,AB$111,0),0)</f>
        <v>0</v>
      </c>
      <c r="AC118" s="1">
        <f t="shared" si="4"/>
        <v>0</v>
      </c>
      <c r="AH118">
        <f>IF(doba!$P26&lt;=AH$110,IF(doba!$Q26&gt;AH$110,AH$111,0),0)</f>
        <v>0</v>
      </c>
      <c r="AI118">
        <f>IF(doba!$P26&lt;=AI$110,IF(doba!$Q26&gt;AI$110,AI$111,0),0)</f>
        <v>0</v>
      </c>
      <c r="AJ118">
        <f>IF(doba!$P26&lt;=AJ$110,IF(doba!$Q26&gt;AJ$110,AJ$111,0),0)</f>
        <v>0</v>
      </c>
      <c r="AK118">
        <f>IF(doba!$P26&lt;=AK$110,IF(doba!$Q26&gt;AK$110,AK$111,0),0)</f>
        <v>0</v>
      </c>
      <c r="AL118">
        <f>IF(doba!$P26&lt;=AL$110,IF(doba!$Q26&gt;AL$110,AL$111,0),0)</f>
        <v>0</v>
      </c>
      <c r="AM118">
        <f>IF(doba!$P26&lt;=AM$110,IF(doba!$Q26&gt;AM$110,AM$111,0),0)</f>
        <v>0</v>
      </c>
      <c r="AN118">
        <f>IF(doba!$P26&lt;=AN$110,IF(doba!$Q26&gt;AN$110,AN$111,0),0)</f>
        <v>0</v>
      </c>
      <c r="AO118">
        <f>IF(doba!$P26&lt;=AO$110,IF(doba!$Q26&gt;AO$110,AO$111,0),0)</f>
        <v>0</v>
      </c>
      <c r="AP118">
        <f>IF(doba!$P26&lt;=AP$110,IF(doba!$Q26&gt;AP$110,AP$111,0),0)</f>
        <v>0</v>
      </c>
      <c r="AQ118">
        <f>IF(doba!$P26&lt;=AQ$110,IF(doba!$Q26&gt;AQ$110,AQ$111,0),0)</f>
        <v>0</v>
      </c>
      <c r="AR118">
        <f>IF(doba!$P26&lt;=AR$110,IF(doba!$Q26&gt;AR$110,AR$111,0),0)</f>
        <v>0</v>
      </c>
      <c r="AS118">
        <f>IF(doba!$P26&lt;=AS$110,IF(doba!$Q26&gt;AS$110,AS$111,0),0)</f>
        <v>0</v>
      </c>
      <c r="AT118">
        <f>IF(doba!$P26&lt;=AT$110,IF(doba!$Q26&gt;AT$110,AT$111,0),0)</f>
        <v>0</v>
      </c>
      <c r="AU118">
        <f>IF(doba!$P26&lt;=AU$110,IF(doba!$Q26&gt;AU$110,AU$111,0),0)</f>
        <v>0</v>
      </c>
      <c r="AV118">
        <f>IF(doba!$P26&lt;=AV$110,IF(doba!$Q26&gt;AV$110,AV$111,0),0)</f>
        <v>0</v>
      </c>
      <c r="AW118">
        <f>IF(doba!$P26&lt;=AW$110,IF(doba!$Q26&gt;AW$110,AW$111,0),0)</f>
        <v>0</v>
      </c>
      <c r="AX118">
        <f>IF(doba!$P26&lt;=AX$110,IF(doba!$Q26&gt;AX$110,AX$111,0),0)</f>
        <v>0</v>
      </c>
      <c r="AY118">
        <f>IF(doba!$P26&lt;=AY$110,IF(doba!$Q26&gt;AY$110,AY$111,0),0)</f>
        <v>0</v>
      </c>
      <c r="AZ118">
        <f>IF(doba!$P26&lt;=AZ$110,IF(doba!$Q26&gt;AZ$110,AZ$111,0),0)</f>
        <v>0</v>
      </c>
      <c r="BA118">
        <f>IF(doba!$P26&lt;=BA$110,IF(doba!$Q26&gt;BA$110,BA$111,0),0)</f>
        <v>0</v>
      </c>
      <c r="BB118">
        <f>IF(doba!$P26&lt;=BB$110,IF(doba!$Q26&gt;BB$110,BB$111,0),0)</f>
        <v>0</v>
      </c>
      <c r="BC118">
        <f>IF(doba!$P26&lt;=BC$110,IF(doba!$Q26&gt;BC$110,BC$111,0),0)</f>
        <v>0</v>
      </c>
      <c r="BD118">
        <f>IF(doba!$P26&lt;=BD$110,IF(doba!$Q26&gt;BD$110,BD$111,0),0)</f>
        <v>0</v>
      </c>
      <c r="BE118">
        <f>IF(doba!$P26&lt;=BE$110,IF(doba!$Q26&gt;BE$110,BE$111,0),0)</f>
        <v>0</v>
      </c>
      <c r="BF118" s="1">
        <f t="shared" si="5"/>
        <v>0</v>
      </c>
    </row>
    <row r="119" spans="1:58" x14ac:dyDescent="0.2">
      <c r="A119">
        <v>8</v>
      </c>
      <c r="B119">
        <f>doba!$P27</f>
        <v>0</v>
      </c>
      <c r="C119">
        <f>doba!$Q27</f>
        <v>0</v>
      </c>
      <c r="E119">
        <f>IF(doba!$P27&lt;=E$110,IF(doba!$Q27&gt;E$110,E$111,0),0)</f>
        <v>0</v>
      </c>
      <c r="F119">
        <f>IF(doba!$P27&lt;=F$110,IF(doba!$Q27&gt;F$110,F$111,0),0)</f>
        <v>0</v>
      </c>
      <c r="G119">
        <f>IF(doba!$P27&lt;=G$110,IF(doba!$Q27&gt;G$110,G$111,0),0)</f>
        <v>0</v>
      </c>
      <c r="H119">
        <f>IF(doba!$P27&lt;=H$110,IF(doba!$Q27&gt;H$110,H$111,0),0)</f>
        <v>0</v>
      </c>
      <c r="I119">
        <f>IF(doba!$P27&lt;=I$110,IF(doba!$Q27&gt;I$110,I$111,0),0)</f>
        <v>0</v>
      </c>
      <c r="J119">
        <f>IF(doba!$P27&lt;=J$110,IF(doba!$Q27&gt;J$110,J$111,0),0)</f>
        <v>0</v>
      </c>
      <c r="K119">
        <f>IF(doba!$P27&lt;=K$110,IF(doba!$Q27&gt;K$110,K$111,0),0)</f>
        <v>0</v>
      </c>
      <c r="L119">
        <f>IF(doba!$P27&lt;=L$110,IF(doba!$Q27&gt;L$110,L$111,0),0)</f>
        <v>0</v>
      </c>
      <c r="M119">
        <f>IF(doba!$P27&lt;=M$110,IF(doba!$Q27&gt;M$110,M$111,0),0)</f>
        <v>0</v>
      </c>
      <c r="N119">
        <f>IF(doba!$P27&lt;=N$110,IF(doba!$Q27&gt;N$110,N$111,0),0)</f>
        <v>0</v>
      </c>
      <c r="O119">
        <f>IF(doba!$P27&lt;=O$110,IF(doba!$Q27&gt;O$110,O$111,0),0)</f>
        <v>0</v>
      </c>
      <c r="P119">
        <f>IF(doba!$P27&lt;=P$110,IF(doba!$Q27&gt;P$110,P$111,0),0)</f>
        <v>0</v>
      </c>
      <c r="Q119">
        <f>IF(doba!$P27&lt;=Q$110,IF(doba!$Q27&gt;Q$110,Q$111,0),0)</f>
        <v>0</v>
      </c>
      <c r="R119">
        <f>IF(doba!$P27&lt;=R$110,IF(doba!$Q27&gt;R$110,R$111,0),0)</f>
        <v>0</v>
      </c>
      <c r="S119">
        <f>IF(doba!$P27&lt;=S$110,IF(doba!$Q27&gt;S$110,S$111,0),0)</f>
        <v>0</v>
      </c>
      <c r="T119">
        <f>IF(doba!$P27&lt;=T$110,IF(doba!$Q27&gt;T$110,T$111,0),0)</f>
        <v>0</v>
      </c>
      <c r="U119">
        <f>IF(doba!$P27&lt;=U$110,IF(doba!$Q27&gt;U$110,U$111,0),0)</f>
        <v>0</v>
      </c>
      <c r="V119">
        <f>IF(doba!$P27&lt;=V$110,IF(doba!$Q27&gt;V$110,V$111,0),0)</f>
        <v>0</v>
      </c>
      <c r="W119">
        <f>IF(doba!$P27&lt;=W$110,IF(doba!$Q27&gt;W$110,W$111,0),0)</f>
        <v>0</v>
      </c>
      <c r="X119">
        <f>IF(doba!$P27&lt;=X$110,IF(doba!$Q27&gt;X$110,X$111,0),0)</f>
        <v>0</v>
      </c>
      <c r="Y119">
        <f>IF(doba!$P27&lt;=Y$110,IF(doba!$Q27&gt;Y$110,Y$111,0),0)</f>
        <v>0</v>
      </c>
      <c r="Z119">
        <f>IF(doba!$P27&lt;=Z$110,IF(doba!$Q27&gt;Z$110,Z$111,0),0)</f>
        <v>0</v>
      </c>
      <c r="AA119">
        <f>IF(doba!$P27&lt;=AA$110,IF(doba!$Q27&gt;AA$110,AA$111,0),0)</f>
        <v>0</v>
      </c>
      <c r="AB119">
        <f>IF(doba!$P27&lt;=AB$110,IF(doba!$Q27&gt;AB$110,AB$111,0),0)</f>
        <v>0</v>
      </c>
      <c r="AC119" s="1">
        <f t="shared" si="4"/>
        <v>0</v>
      </c>
      <c r="AH119">
        <f>IF(doba!$P27&lt;=AH$110,IF(doba!$Q27&gt;AH$110,AH$111,0),0)</f>
        <v>0</v>
      </c>
      <c r="AI119">
        <f>IF(doba!$P27&lt;=AI$110,IF(doba!$Q27&gt;AI$110,AI$111,0),0)</f>
        <v>0</v>
      </c>
      <c r="AJ119">
        <f>IF(doba!$P27&lt;=AJ$110,IF(doba!$Q27&gt;AJ$110,AJ$111,0),0)</f>
        <v>0</v>
      </c>
      <c r="AK119">
        <f>IF(doba!$P27&lt;=AK$110,IF(doba!$Q27&gt;AK$110,AK$111,0),0)</f>
        <v>0</v>
      </c>
      <c r="AL119">
        <f>IF(doba!$P27&lt;=AL$110,IF(doba!$Q27&gt;AL$110,AL$111,0),0)</f>
        <v>0</v>
      </c>
      <c r="AM119">
        <f>IF(doba!$P27&lt;=AM$110,IF(doba!$Q27&gt;AM$110,AM$111,0),0)</f>
        <v>0</v>
      </c>
      <c r="AN119">
        <f>IF(doba!$P27&lt;=AN$110,IF(doba!$Q27&gt;AN$110,AN$111,0),0)</f>
        <v>0</v>
      </c>
      <c r="AO119">
        <f>IF(doba!$P27&lt;=AO$110,IF(doba!$Q27&gt;AO$110,AO$111,0),0)</f>
        <v>0</v>
      </c>
      <c r="AP119">
        <f>IF(doba!$P27&lt;=AP$110,IF(doba!$Q27&gt;AP$110,AP$111,0),0)</f>
        <v>0</v>
      </c>
      <c r="AQ119">
        <f>IF(doba!$P27&lt;=AQ$110,IF(doba!$Q27&gt;AQ$110,AQ$111,0),0)</f>
        <v>0</v>
      </c>
      <c r="AR119">
        <f>IF(doba!$P27&lt;=AR$110,IF(doba!$Q27&gt;AR$110,AR$111,0),0)</f>
        <v>0</v>
      </c>
      <c r="AS119">
        <f>IF(doba!$P27&lt;=AS$110,IF(doba!$Q27&gt;AS$110,AS$111,0),0)</f>
        <v>0</v>
      </c>
      <c r="AT119">
        <f>IF(doba!$P27&lt;=AT$110,IF(doba!$Q27&gt;AT$110,AT$111,0),0)</f>
        <v>0</v>
      </c>
      <c r="AU119">
        <f>IF(doba!$P27&lt;=AU$110,IF(doba!$Q27&gt;AU$110,AU$111,0),0)</f>
        <v>0</v>
      </c>
      <c r="AV119">
        <f>IF(doba!$P27&lt;=AV$110,IF(doba!$Q27&gt;AV$110,AV$111,0),0)</f>
        <v>0</v>
      </c>
      <c r="AW119">
        <f>IF(doba!$P27&lt;=AW$110,IF(doba!$Q27&gt;AW$110,AW$111,0),0)</f>
        <v>0</v>
      </c>
      <c r="AX119">
        <f>IF(doba!$P27&lt;=AX$110,IF(doba!$Q27&gt;AX$110,AX$111,0),0)</f>
        <v>0</v>
      </c>
      <c r="AY119">
        <f>IF(doba!$P27&lt;=AY$110,IF(doba!$Q27&gt;AY$110,AY$111,0),0)</f>
        <v>0</v>
      </c>
      <c r="AZ119">
        <f>IF(doba!$P27&lt;=AZ$110,IF(doba!$Q27&gt;AZ$110,AZ$111,0),0)</f>
        <v>0</v>
      </c>
      <c r="BA119">
        <f>IF(doba!$P27&lt;=BA$110,IF(doba!$Q27&gt;BA$110,BA$111,0),0)</f>
        <v>0</v>
      </c>
      <c r="BB119">
        <f>IF(doba!$P27&lt;=BB$110,IF(doba!$Q27&gt;BB$110,BB$111,0),0)</f>
        <v>0</v>
      </c>
      <c r="BC119">
        <f>IF(doba!$P27&lt;=BC$110,IF(doba!$Q27&gt;BC$110,BC$111,0),0)</f>
        <v>0</v>
      </c>
      <c r="BD119">
        <f>IF(doba!$P27&lt;=BD$110,IF(doba!$Q27&gt;BD$110,BD$111,0),0)</f>
        <v>0</v>
      </c>
      <c r="BE119">
        <f>IF(doba!$P27&lt;=BE$110,IF(doba!$Q27&gt;BE$110,BE$111,0),0)</f>
        <v>0</v>
      </c>
      <c r="BF119" s="1">
        <f t="shared" si="5"/>
        <v>0</v>
      </c>
    </row>
    <row r="120" spans="1:58" x14ac:dyDescent="0.2">
      <c r="A120">
        <v>9</v>
      </c>
      <c r="B120">
        <f>doba!$P28</f>
        <v>0</v>
      </c>
      <c r="C120">
        <f>doba!$Q28</f>
        <v>0</v>
      </c>
      <c r="E120">
        <f>IF(doba!$P28&lt;=E$110,IF(doba!$Q28&gt;E$110,E$111,0),0)</f>
        <v>0</v>
      </c>
      <c r="F120">
        <f>IF(doba!$P28&lt;=F$110,IF(doba!$Q28&gt;F$110,F$111,0),0)</f>
        <v>0</v>
      </c>
      <c r="G120">
        <f>IF(doba!$P28&lt;=G$110,IF(doba!$Q28&gt;G$110,G$111,0),0)</f>
        <v>0</v>
      </c>
      <c r="H120">
        <f>IF(doba!$P28&lt;=H$110,IF(doba!$Q28&gt;H$110,H$111,0),0)</f>
        <v>0</v>
      </c>
      <c r="I120">
        <f>IF(doba!$P28&lt;=I$110,IF(doba!$Q28&gt;I$110,I$111,0),0)</f>
        <v>0</v>
      </c>
      <c r="J120">
        <f>IF(doba!$P28&lt;=J$110,IF(doba!$Q28&gt;J$110,J$111,0),0)</f>
        <v>0</v>
      </c>
      <c r="K120">
        <f>IF(doba!$P28&lt;=K$110,IF(doba!$Q28&gt;K$110,K$111,0),0)</f>
        <v>0</v>
      </c>
      <c r="L120">
        <f>IF(doba!$P28&lt;=L$110,IF(doba!$Q28&gt;L$110,L$111,0),0)</f>
        <v>0</v>
      </c>
      <c r="M120">
        <f>IF(doba!$P28&lt;=M$110,IF(doba!$Q28&gt;M$110,M$111,0),0)</f>
        <v>0</v>
      </c>
      <c r="N120">
        <f>IF(doba!$P28&lt;=N$110,IF(doba!$Q28&gt;N$110,N$111,0),0)</f>
        <v>0</v>
      </c>
      <c r="O120">
        <f>IF(doba!$P28&lt;=O$110,IF(doba!$Q28&gt;O$110,O$111,0),0)</f>
        <v>0</v>
      </c>
      <c r="P120">
        <f>IF(doba!$P28&lt;=P$110,IF(doba!$Q28&gt;P$110,P$111,0),0)</f>
        <v>0</v>
      </c>
      <c r="Q120">
        <f>IF(doba!$P28&lt;=Q$110,IF(doba!$Q28&gt;Q$110,Q$111,0),0)</f>
        <v>0</v>
      </c>
      <c r="R120">
        <f>IF(doba!$P28&lt;=R$110,IF(doba!$Q28&gt;R$110,R$111,0),0)</f>
        <v>0</v>
      </c>
      <c r="S120">
        <f>IF(doba!$P28&lt;=S$110,IF(doba!$Q28&gt;S$110,S$111,0),0)</f>
        <v>0</v>
      </c>
      <c r="T120">
        <f>IF(doba!$P28&lt;=T$110,IF(doba!$Q28&gt;T$110,T$111,0),0)</f>
        <v>0</v>
      </c>
      <c r="U120">
        <f>IF(doba!$P28&lt;=U$110,IF(doba!$Q28&gt;U$110,U$111,0),0)</f>
        <v>0</v>
      </c>
      <c r="V120">
        <f>IF(doba!$P28&lt;=V$110,IF(doba!$Q28&gt;V$110,V$111,0),0)</f>
        <v>0</v>
      </c>
      <c r="W120">
        <f>IF(doba!$P28&lt;=W$110,IF(doba!$Q28&gt;W$110,W$111,0),0)</f>
        <v>0</v>
      </c>
      <c r="X120">
        <f>IF(doba!$P28&lt;=X$110,IF(doba!$Q28&gt;X$110,X$111,0),0)</f>
        <v>0</v>
      </c>
      <c r="Y120">
        <f>IF(doba!$P28&lt;=Y$110,IF(doba!$Q28&gt;Y$110,Y$111,0),0)</f>
        <v>0</v>
      </c>
      <c r="Z120">
        <f>IF(doba!$P28&lt;=Z$110,IF(doba!$Q28&gt;Z$110,Z$111,0),0)</f>
        <v>0</v>
      </c>
      <c r="AA120">
        <f>IF(doba!$P28&lt;=AA$110,IF(doba!$Q28&gt;AA$110,AA$111,0),0)</f>
        <v>0</v>
      </c>
      <c r="AB120">
        <f>IF(doba!$P28&lt;=AB$110,IF(doba!$Q28&gt;AB$110,AB$111,0),0)</f>
        <v>0</v>
      </c>
      <c r="AC120" s="1">
        <f t="shared" si="4"/>
        <v>0</v>
      </c>
      <c r="AH120">
        <f>IF(doba!$P28&lt;=AH$110,IF(doba!$Q28&gt;AH$110,AH$111,0),0)</f>
        <v>0</v>
      </c>
      <c r="AI120">
        <f>IF(doba!$P28&lt;=AI$110,IF(doba!$Q28&gt;AI$110,AI$111,0),0)</f>
        <v>0</v>
      </c>
      <c r="AJ120">
        <f>IF(doba!$P28&lt;=AJ$110,IF(doba!$Q28&gt;AJ$110,AJ$111,0),0)</f>
        <v>0</v>
      </c>
      <c r="AK120">
        <f>IF(doba!$P28&lt;=AK$110,IF(doba!$Q28&gt;AK$110,AK$111,0),0)</f>
        <v>0</v>
      </c>
      <c r="AL120">
        <f>IF(doba!$P28&lt;=AL$110,IF(doba!$Q28&gt;AL$110,AL$111,0),0)</f>
        <v>0</v>
      </c>
      <c r="AM120">
        <f>IF(doba!$P28&lt;=AM$110,IF(doba!$Q28&gt;AM$110,AM$111,0),0)</f>
        <v>0</v>
      </c>
      <c r="AN120">
        <f>IF(doba!$P28&lt;=AN$110,IF(doba!$Q28&gt;AN$110,AN$111,0),0)</f>
        <v>0</v>
      </c>
      <c r="AO120">
        <f>IF(doba!$P28&lt;=AO$110,IF(doba!$Q28&gt;AO$110,AO$111,0),0)</f>
        <v>0</v>
      </c>
      <c r="AP120">
        <f>IF(doba!$P28&lt;=AP$110,IF(doba!$Q28&gt;AP$110,AP$111,0),0)</f>
        <v>0</v>
      </c>
      <c r="AQ120">
        <f>IF(doba!$P28&lt;=AQ$110,IF(doba!$Q28&gt;AQ$110,AQ$111,0),0)</f>
        <v>0</v>
      </c>
      <c r="AR120">
        <f>IF(doba!$P28&lt;=AR$110,IF(doba!$Q28&gt;AR$110,AR$111,0),0)</f>
        <v>0</v>
      </c>
      <c r="AS120">
        <f>IF(doba!$P28&lt;=AS$110,IF(doba!$Q28&gt;AS$110,AS$111,0),0)</f>
        <v>0</v>
      </c>
      <c r="AT120">
        <f>IF(doba!$P28&lt;=AT$110,IF(doba!$Q28&gt;AT$110,AT$111,0),0)</f>
        <v>0</v>
      </c>
      <c r="AU120">
        <f>IF(doba!$P28&lt;=AU$110,IF(doba!$Q28&gt;AU$110,AU$111,0),0)</f>
        <v>0</v>
      </c>
      <c r="AV120">
        <f>IF(doba!$P28&lt;=AV$110,IF(doba!$Q28&gt;AV$110,AV$111,0),0)</f>
        <v>0</v>
      </c>
      <c r="AW120">
        <f>IF(doba!$P28&lt;=AW$110,IF(doba!$Q28&gt;AW$110,AW$111,0),0)</f>
        <v>0</v>
      </c>
      <c r="AX120">
        <f>IF(doba!$P28&lt;=AX$110,IF(doba!$Q28&gt;AX$110,AX$111,0),0)</f>
        <v>0</v>
      </c>
      <c r="AY120">
        <f>IF(doba!$P28&lt;=AY$110,IF(doba!$Q28&gt;AY$110,AY$111,0),0)</f>
        <v>0</v>
      </c>
      <c r="AZ120">
        <f>IF(doba!$P28&lt;=AZ$110,IF(doba!$Q28&gt;AZ$110,AZ$111,0),0)</f>
        <v>0</v>
      </c>
      <c r="BA120">
        <f>IF(doba!$P28&lt;=BA$110,IF(doba!$Q28&gt;BA$110,BA$111,0),0)</f>
        <v>0</v>
      </c>
      <c r="BB120">
        <f>IF(doba!$P28&lt;=BB$110,IF(doba!$Q28&gt;BB$110,BB$111,0),0)</f>
        <v>0</v>
      </c>
      <c r="BC120">
        <f>IF(doba!$P28&lt;=BC$110,IF(doba!$Q28&gt;BC$110,BC$111,0),0)</f>
        <v>0</v>
      </c>
      <c r="BD120">
        <f>IF(doba!$P28&lt;=BD$110,IF(doba!$Q28&gt;BD$110,BD$111,0),0)</f>
        <v>0</v>
      </c>
      <c r="BE120">
        <f>IF(doba!$P28&lt;=BE$110,IF(doba!$Q28&gt;BE$110,BE$111,0),0)</f>
        <v>0</v>
      </c>
      <c r="BF120" s="1">
        <f t="shared" si="5"/>
        <v>0</v>
      </c>
    </row>
    <row r="121" spans="1:58" x14ac:dyDescent="0.2">
      <c r="A121">
        <v>10</v>
      </c>
      <c r="B121">
        <f>doba!$P29</f>
        <v>0</v>
      </c>
      <c r="C121">
        <f>doba!$Q29</f>
        <v>0</v>
      </c>
      <c r="E121">
        <f>IF(doba!$P29&lt;=E$110,IF(doba!$Q29&gt;E$110,E$111,0),0)</f>
        <v>0</v>
      </c>
      <c r="F121">
        <f>IF(doba!$P29&lt;=F$110,IF(doba!$Q29&gt;F$110,F$111,0),0)</f>
        <v>0</v>
      </c>
      <c r="G121">
        <f>IF(doba!$P29&lt;=G$110,IF(doba!$Q29&gt;G$110,G$111,0),0)</f>
        <v>0</v>
      </c>
      <c r="H121">
        <f>IF(doba!$P29&lt;=H$110,IF(doba!$Q29&gt;H$110,H$111,0),0)</f>
        <v>0</v>
      </c>
      <c r="I121">
        <f>IF(doba!$P29&lt;=I$110,IF(doba!$Q29&gt;I$110,I$111,0),0)</f>
        <v>0</v>
      </c>
      <c r="J121">
        <f>IF(doba!$P29&lt;=J$110,IF(doba!$Q29&gt;J$110,J$111,0),0)</f>
        <v>0</v>
      </c>
      <c r="K121">
        <f>IF(doba!$P29&lt;=K$110,IF(doba!$Q29&gt;K$110,K$111,0),0)</f>
        <v>0</v>
      </c>
      <c r="L121">
        <f>IF(doba!$P29&lt;=L$110,IF(doba!$Q29&gt;L$110,L$111,0),0)</f>
        <v>0</v>
      </c>
      <c r="M121">
        <f>IF(doba!$P29&lt;=M$110,IF(doba!$Q29&gt;M$110,M$111,0),0)</f>
        <v>0</v>
      </c>
      <c r="N121">
        <f>IF(doba!$P29&lt;=N$110,IF(doba!$Q29&gt;N$110,N$111,0),0)</f>
        <v>0</v>
      </c>
      <c r="O121">
        <f>IF(doba!$P29&lt;=O$110,IF(doba!$Q29&gt;O$110,O$111,0),0)</f>
        <v>0</v>
      </c>
      <c r="P121">
        <f>IF(doba!$P29&lt;=P$110,IF(doba!$Q29&gt;P$110,P$111,0),0)</f>
        <v>0</v>
      </c>
      <c r="Q121">
        <f>IF(doba!$P29&lt;=Q$110,IF(doba!$Q29&gt;Q$110,Q$111,0),0)</f>
        <v>0</v>
      </c>
      <c r="R121">
        <f>IF(doba!$P29&lt;=R$110,IF(doba!$Q29&gt;R$110,R$111,0),0)</f>
        <v>0</v>
      </c>
      <c r="S121">
        <f>IF(doba!$P29&lt;=S$110,IF(doba!$Q29&gt;S$110,S$111,0),0)</f>
        <v>0</v>
      </c>
      <c r="T121">
        <f>IF(doba!$P29&lt;=T$110,IF(doba!$Q29&gt;T$110,T$111,0),0)</f>
        <v>0</v>
      </c>
      <c r="U121">
        <f>IF(doba!$P29&lt;=U$110,IF(doba!$Q29&gt;U$110,U$111,0),0)</f>
        <v>0</v>
      </c>
      <c r="V121">
        <f>IF(doba!$P29&lt;=V$110,IF(doba!$Q29&gt;V$110,V$111,0),0)</f>
        <v>0</v>
      </c>
      <c r="W121">
        <f>IF(doba!$P29&lt;=W$110,IF(doba!$Q29&gt;W$110,W$111,0),0)</f>
        <v>0</v>
      </c>
      <c r="X121">
        <f>IF(doba!$P29&lt;=X$110,IF(doba!$Q29&gt;X$110,X$111,0),0)</f>
        <v>0</v>
      </c>
      <c r="Y121">
        <f>IF(doba!$P29&lt;=Y$110,IF(doba!$Q29&gt;Y$110,Y$111,0),0)</f>
        <v>0</v>
      </c>
      <c r="Z121">
        <f>IF(doba!$P29&lt;=Z$110,IF(doba!$Q29&gt;Z$110,Z$111,0),0)</f>
        <v>0</v>
      </c>
      <c r="AA121">
        <f>IF(doba!$P29&lt;=AA$110,IF(doba!$Q29&gt;AA$110,AA$111,0),0)</f>
        <v>0</v>
      </c>
      <c r="AB121">
        <f>IF(doba!$P29&lt;=AB$110,IF(doba!$Q29&gt;AB$110,AB$111,0),0)</f>
        <v>0</v>
      </c>
      <c r="AC121" s="1">
        <f t="shared" si="4"/>
        <v>0</v>
      </c>
      <c r="AH121">
        <f>IF(doba!$P29&lt;=AH$110,IF(doba!$Q29&gt;AH$110,AH$111,0),0)</f>
        <v>0</v>
      </c>
      <c r="AI121">
        <f>IF(doba!$P29&lt;=AI$110,IF(doba!$Q29&gt;AI$110,AI$111,0),0)</f>
        <v>0</v>
      </c>
      <c r="AJ121">
        <f>IF(doba!$P29&lt;=AJ$110,IF(doba!$Q29&gt;AJ$110,AJ$111,0),0)</f>
        <v>0</v>
      </c>
      <c r="AK121">
        <f>IF(doba!$P29&lt;=AK$110,IF(doba!$Q29&gt;AK$110,AK$111,0),0)</f>
        <v>0</v>
      </c>
      <c r="AL121">
        <f>IF(doba!$P29&lt;=AL$110,IF(doba!$Q29&gt;AL$110,AL$111,0),0)</f>
        <v>0</v>
      </c>
      <c r="AM121">
        <f>IF(doba!$P29&lt;=AM$110,IF(doba!$Q29&gt;AM$110,AM$111,0),0)</f>
        <v>0</v>
      </c>
      <c r="AN121">
        <f>IF(doba!$P29&lt;=AN$110,IF(doba!$Q29&gt;AN$110,AN$111,0),0)</f>
        <v>0</v>
      </c>
      <c r="AO121">
        <f>IF(doba!$P29&lt;=AO$110,IF(doba!$Q29&gt;AO$110,AO$111,0),0)</f>
        <v>0</v>
      </c>
      <c r="AP121">
        <f>IF(doba!$P29&lt;=AP$110,IF(doba!$Q29&gt;AP$110,AP$111,0),0)</f>
        <v>0</v>
      </c>
      <c r="AQ121">
        <f>IF(doba!$P29&lt;=AQ$110,IF(doba!$Q29&gt;AQ$110,AQ$111,0),0)</f>
        <v>0</v>
      </c>
      <c r="AR121">
        <f>IF(doba!$P29&lt;=AR$110,IF(doba!$Q29&gt;AR$110,AR$111,0),0)</f>
        <v>0</v>
      </c>
      <c r="AS121">
        <f>IF(doba!$P29&lt;=AS$110,IF(doba!$Q29&gt;AS$110,AS$111,0),0)</f>
        <v>0</v>
      </c>
      <c r="AT121">
        <f>IF(doba!$P29&lt;=AT$110,IF(doba!$Q29&gt;AT$110,AT$111,0),0)</f>
        <v>0</v>
      </c>
      <c r="AU121">
        <f>IF(doba!$P29&lt;=AU$110,IF(doba!$Q29&gt;AU$110,AU$111,0),0)</f>
        <v>0</v>
      </c>
      <c r="AV121">
        <f>IF(doba!$P29&lt;=AV$110,IF(doba!$Q29&gt;AV$110,AV$111,0),0)</f>
        <v>0</v>
      </c>
      <c r="AW121">
        <f>IF(doba!$P29&lt;=AW$110,IF(doba!$Q29&gt;AW$110,AW$111,0),0)</f>
        <v>0</v>
      </c>
      <c r="AX121">
        <f>IF(doba!$P29&lt;=AX$110,IF(doba!$Q29&gt;AX$110,AX$111,0),0)</f>
        <v>0</v>
      </c>
      <c r="AY121">
        <f>IF(doba!$P29&lt;=AY$110,IF(doba!$Q29&gt;AY$110,AY$111,0),0)</f>
        <v>0</v>
      </c>
      <c r="AZ121">
        <f>IF(doba!$P29&lt;=AZ$110,IF(doba!$Q29&gt;AZ$110,AZ$111,0),0)</f>
        <v>0</v>
      </c>
      <c r="BA121">
        <f>IF(doba!$P29&lt;=BA$110,IF(doba!$Q29&gt;BA$110,BA$111,0),0)</f>
        <v>0</v>
      </c>
      <c r="BB121">
        <f>IF(doba!$P29&lt;=BB$110,IF(doba!$Q29&gt;BB$110,BB$111,0),0)</f>
        <v>0</v>
      </c>
      <c r="BC121">
        <f>IF(doba!$P29&lt;=BC$110,IF(doba!$Q29&gt;BC$110,BC$111,0),0)</f>
        <v>0</v>
      </c>
      <c r="BD121">
        <f>IF(doba!$P29&lt;=BD$110,IF(doba!$Q29&gt;BD$110,BD$111,0),0)</f>
        <v>0</v>
      </c>
      <c r="BE121">
        <f>IF(doba!$P29&lt;=BE$110,IF(doba!$Q29&gt;BE$110,BE$111,0),0)</f>
        <v>0</v>
      </c>
      <c r="BF121" s="1">
        <f t="shared" si="5"/>
        <v>0</v>
      </c>
    </row>
    <row r="122" spans="1:58" x14ac:dyDescent="0.2">
      <c r="A122">
        <v>11</v>
      </c>
      <c r="B122">
        <f>doba!$P30</f>
        <v>0</v>
      </c>
      <c r="C122">
        <f>doba!$Q30</f>
        <v>0</v>
      </c>
      <c r="E122">
        <f>IF(doba!$P30&lt;=E$110,IF(doba!$Q30&gt;E$110,E$111,0),0)</f>
        <v>0</v>
      </c>
      <c r="F122">
        <f>IF(doba!$P30&lt;=F$110,IF(doba!$Q30&gt;F$110,F$111,0),0)</f>
        <v>0</v>
      </c>
      <c r="G122">
        <f>IF(doba!$P30&lt;=G$110,IF(doba!$Q30&gt;G$110,G$111,0),0)</f>
        <v>0</v>
      </c>
      <c r="H122">
        <f>IF(doba!$P30&lt;=H$110,IF(doba!$Q30&gt;H$110,H$111,0),0)</f>
        <v>0</v>
      </c>
      <c r="I122">
        <f>IF(doba!$P30&lt;=I$110,IF(doba!$Q30&gt;I$110,I$111,0),0)</f>
        <v>0</v>
      </c>
      <c r="J122">
        <f>IF(doba!$P30&lt;=J$110,IF(doba!$Q30&gt;J$110,J$111,0),0)</f>
        <v>0</v>
      </c>
      <c r="K122">
        <f>IF(doba!$P30&lt;=K$110,IF(doba!$Q30&gt;K$110,K$111,0),0)</f>
        <v>0</v>
      </c>
      <c r="L122">
        <f>IF(doba!$P30&lt;=L$110,IF(doba!$Q30&gt;L$110,L$111,0),0)</f>
        <v>0</v>
      </c>
      <c r="M122">
        <f>IF(doba!$P30&lt;=M$110,IF(doba!$Q30&gt;M$110,M$111,0),0)</f>
        <v>0</v>
      </c>
      <c r="N122">
        <f>IF(doba!$P30&lt;=N$110,IF(doba!$Q30&gt;N$110,N$111,0),0)</f>
        <v>0</v>
      </c>
      <c r="O122">
        <f>IF(doba!$P30&lt;=O$110,IF(doba!$Q30&gt;O$110,O$111,0),0)</f>
        <v>0</v>
      </c>
      <c r="P122">
        <f>IF(doba!$P30&lt;=P$110,IF(doba!$Q30&gt;P$110,P$111,0),0)</f>
        <v>0</v>
      </c>
      <c r="Q122">
        <f>IF(doba!$P30&lt;=Q$110,IF(doba!$Q30&gt;Q$110,Q$111,0),0)</f>
        <v>0</v>
      </c>
      <c r="R122">
        <f>IF(doba!$P30&lt;=R$110,IF(doba!$Q30&gt;R$110,R$111,0),0)</f>
        <v>0</v>
      </c>
      <c r="S122">
        <f>IF(doba!$P30&lt;=S$110,IF(doba!$Q30&gt;S$110,S$111,0),0)</f>
        <v>0</v>
      </c>
      <c r="T122">
        <f>IF(doba!$P30&lt;=T$110,IF(doba!$Q30&gt;T$110,T$111,0),0)</f>
        <v>0</v>
      </c>
      <c r="U122">
        <f>IF(doba!$P30&lt;=U$110,IF(doba!$Q30&gt;U$110,U$111,0),0)</f>
        <v>0</v>
      </c>
      <c r="V122">
        <f>IF(doba!$P30&lt;=V$110,IF(doba!$Q30&gt;V$110,V$111,0),0)</f>
        <v>0</v>
      </c>
      <c r="W122">
        <f>IF(doba!$P30&lt;=W$110,IF(doba!$Q30&gt;W$110,W$111,0),0)</f>
        <v>0</v>
      </c>
      <c r="X122">
        <f>IF(doba!$P30&lt;=X$110,IF(doba!$Q30&gt;X$110,X$111,0),0)</f>
        <v>0</v>
      </c>
      <c r="Y122">
        <f>IF(doba!$P30&lt;=Y$110,IF(doba!$Q30&gt;Y$110,Y$111,0),0)</f>
        <v>0</v>
      </c>
      <c r="Z122">
        <f>IF(doba!$P30&lt;=Z$110,IF(doba!$Q30&gt;Z$110,Z$111,0),0)</f>
        <v>0</v>
      </c>
      <c r="AA122">
        <f>IF(doba!$P30&lt;=AA$110,IF(doba!$Q30&gt;AA$110,AA$111,0),0)</f>
        <v>0</v>
      </c>
      <c r="AB122">
        <f>IF(doba!$P30&lt;=AB$110,IF(doba!$Q30&gt;AB$110,AB$111,0),0)</f>
        <v>0</v>
      </c>
      <c r="AC122" s="1">
        <f t="shared" si="4"/>
        <v>0</v>
      </c>
      <c r="AH122">
        <f>IF(doba!$P30&lt;=AH$110,IF(doba!$Q30&gt;AH$110,AH$111,0),0)</f>
        <v>0</v>
      </c>
      <c r="AI122">
        <f>IF(doba!$P30&lt;=AI$110,IF(doba!$Q30&gt;AI$110,AI$111,0),0)</f>
        <v>0</v>
      </c>
      <c r="AJ122">
        <f>IF(doba!$P30&lt;=AJ$110,IF(doba!$Q30&gt;AJ$110,AJ$111,0),0)</f>
        <v>0</v>
      </c>
      <c r="AK122">
        <f>IF(doba!$P30&lt;=AK$110,IF(doba!$Q30&gt;AK$110,AK$111,0),0)</f>
        <v>0</v>
      </c>
      <c r="AL122">
        <f>IF(doba!$P30&lt;=AL$110,IF(doba!$Q30&gt;AL$110,AL$111,0),0)</f>
        <v>0</v>
      </c>
      <c r="AM122">
        <f>IF(doba!$P30&lt;=AM$110,IF(doba!$Q30&gt;AM$110,AM$111,0),0)</f>
        <v>0</v>
      </c>
      <c r="AN122">
        <f>IF(doba!$P30&lt;=AN$110,IF(doba!$Q30&gt;AN$110,AN$111,0),0)</f>
        <v>0</v>
      </c>
      <c r="AO122">
        <f>IF(doba!$P30&lt;=AO$110,IF(doba!$Q30&gt;AO$110,AO$111,0),0)</f>
        <v>0</v>
      </c>
      <c r="AP122">
        <f>IF(doba!$P30&lt;=AP$110,IF(doba!$Q30&gt;AP$110,AP$111,0),0)</f>
        <v>0</v>
      </c>
      <c r="AQ122">
        <f>IF(doba!$P30&lt;=AQ$110,IF(doba!$Q30&gt;AQ$110,AQ$111,0),0)</f>
        <v>0</v>
      </c>
      <c r="AR122">
        <f>IF(doba!$P30&lt;=AR$110,IF(doba!$Q30&gt;AR$110,AR$111,0),0)</f>
        <v>0</v>
      </c>
      <c r="AS122">
        <f>IF(doba!$P30&lt;=AS$110,IF(doba!$Q30&gt;AS$110,AS$111,0),0)</f>
        <v>0</v>
      </c>
      <c r="AT122">
        <f>IF(doba!$P30&lt;=AT$110,IF(doba!$Q30&gt;AT$110,AT$111,0),0)</f>
        <v>0</v>
      </c>
      <c r="AU122">
        <f>IF(doba!$P30&lt;=AU$110,IF(doba!$Q30&gt;AU$110,AU$111,0),0)</f>
        <v>0</v>
      </c>
      <c r="AV122">
        <f>IF(doba!$P30&lt;=AV$110,IF(doba!$Q30&gt;AV$110,AV$111,0),0)</f>
        <v>0</v>
      </c>
      <c r="AW122">
        <f>IF(doba!$P30&lt;=AW$110,IF(doba!$Q30&gt;AW$110,AW$111,0),0)</f>
        <v>0</v>
      </c>
      <c r="AX122">
        <f>IF(doba!$P30&lt;=AX$110,IF(doba!$Q30&gt;AX$110,AX$111,0),0)</f>
        <v>0</v>
      </c>
      <c r="AY122">
        <f>IF(doba!$P30&lt;=AY$110,IF(doba!$Q30&gt;AY$110,AY$111,0),0)</f>
        <v>0</v>
      </c>
      <c r="AZ122">
        <f>IF(doba!$P30&lt;=AZ$110,IF(doba!$Q30&gt;AZ$110,AZ$111,0),0)</f>
        <v>0</v>
      </c>
      <c r="BA122">
        <f>IF(doba!$P30&lt;=BA$110,IF(doba!$Q30&gt;BA$110,BA$111,0),0)</f>
        <v>0</v>
      </c>
      <c r="BB122">
        <f>IF(doba!$P30&lt;=BB$110,IF(doba!$Q30&gt;BB$110,BB$111,0),0)</f>
        <v>0</v>
      </c>
      <c r="BC122">
        <f>IF(doba!$P30&lt;=BC$110,IF(doba!$Q30&gt;BC$110,BC$111,0),0)</f>
        <v>0</v>
      </c>
      <c r="BD122">
        <f>IF(doba!$P30&lt;=BD$110,IF(doba!$Q30&gt;BD$110,BD$111,0),0)</f>
        <v>0</v>
      </c>
      <c r="BE122">
        <f>IF(doba!$P30&lt;=BE$110,IF(doba!$Q30&gt;BE$110,BE$111,0),0)</f>
        <v>0</v>
      </c>
      <c r="BF122" s="1">
        <f t="shared" si="5"/>
        <v>0</v>
      </c>
    </row>
    <row r="123" spans="1:58" x14ac:dyDescent="0.2">
      <c r="A123">
        <v>12</v>
      </c>
      <c r="B123">
        <f>doba!$P31</f>
        <v>0</v>
      </c>
      <c r="C123">
        <f>doba!$Q31</f>
        <v>0</v>
      </c>
      <c r="E123">
        <f>IF(doba!$P31&lt;=E$110,IF(doba!$Q31&gt;E$110,E$111,0),0)</f>
        <v>0</v>
      </c>
      <c r="F123">
        <f>IF(doba!$P31&lt;=F$110,IF(doba!$Q31&gt;F$110,F$111,0),0)</f>
        <v>0</v>
      </c>
      <c r="G123">
        <f>IF(doba!$P31&lt;=G$110,IF(doba!$Q31&gt;G$110,G$111,0),0)</f>
        <v>0</v>
      </c>
      <c r="H123">
        <f>IF(doba!$P31&lt;=H$110,IF(doba!$Q31&gt;H$110,H$111,0),0)</f>
        <v>0</v>
      </c>
      <c r="I123">
        <f>IF(doba!$P31&lt;=I$110,IF(doba!$Q31&gt;I$110,I$111,0),0)</f>
        <v>0</v>
      </c>
      <c r="J123">
        <f>IF(doba!$P31&lt;=J$110,IF(doba!$Q31&gt;J$110,J$111,0),0)</f>
        <v>0</v>
      </c>
      <c r="K123">
        <f>IF(doba!$P31&lt;=K$110,IF(doba!$Q31&gt;K$110,K$111,0),0)</f>
        <v>0</v>
      </c>
      <c r="L123">
        <f>IF(doba!$P31&lt;=L$110,IF(doba!$Q31&gt;L$110,L$111,0),0)</f>
        <v>0</v>
      </c>
      <c r="M123">
        <f>IF(doba!$P31&lt;=M$110,IF(doba!$Q31&gt;M$110,M$111,0),0)</f>
        <v>0</v>
      </c>
      <c r="N123">
        <f>IF(doba!$P31&lt;=N$110,IF(doba!$Q31&gt;N$110,N$111,0),0)</f>
        <v>0</v>
      </c>
      <c r="O123">
        <f>IF(doba!$P31&lt;=O$110,IF(doba!$Q31&gt;O$110,O$111,0),0)</f>
        <v>0</v>
      </c>
      <c r="P123">
        <f>IF(doba!$P31&lt;=P$110,IF(doba!$Q31&gt;P$110,P$111,0),0)</f>
        <v>0</v>
      </c>
      <c r="Q123">
        <f>IF(doba!$P31&lt;=Q$110,IF(doba!$Q31&gt;Q$110,Q$111,0),0)</f>
        <v>0</v>
      </c>
      <c r="R123">
        <f>IF(doba!$P31&lt;=R$110,IF(doba!$Q31&gt;R$110,R$111,0),0)</f>
        <v>0</v>
      </c>
      <c r="S123">
        <f>IF(doba!$P31&lt;=S$110,IF(doba!$Q31&gt;S$110,S$111,0),0)</f>
        <v>0</v>
      </c>
      <c r="T123">
        <f>IF(doba!$P31&lt;=T$110,IF(doba!$Q31&gt;T$110,T$111,0),0)</f>
        <v>0</v>
      </c>
      <c r="U123">
        <f>IF(doba!$P31&lt;=U$110,IF(doba!$Q31&gt;U$110,U$111,0),0)</f>
        <v>0</v>
      </c>
      <c r="V123">
        <f>IF(doba!$P31&lt;=V$110,IF(doba!$Q31&gt;V$110,V$111,0),0)</f>
        <v>0</v>
      </c>
      <c r="W123">
        <f>IF(doba!$P31&lt;=W$110,IF(doba!$Q31&gt;W$110,W$111,0),0)</f>
        <v>0</v>
      </c>
      <c r="X123">
        <f>IF(doba!$P31&lt;=X$110,IF(doba!$Q31&gt;X$110,X$111,0),0)</f>
        <v>0</v>
      </c>
      <c r="Y123">
        <f>IF(doba!$P31&lt;=Y$110,IF(doba!$Q31&gt;Y$110,Y$111,0),0)</f>
        <v>0</v>
      </c>
      <c r="Z123">
        <f>IF(doba!$P31&lt;=Z$110,IF(doba!$Q31&gt;Z$110,Z$111,0),0)</f>
        <v>0</v>
      </c>
      <c r="AA123">
        <f>IF(doba!$P31&lt;=AA$110,IF(doba!$Q31&gt;AA$110,AA$111,0),0)</f>
        <v>0</v>
      </c>
      <c r="AB123">
        <f>IF(doba!$P31&lt;=AB$110,IF(doba!$Q31&gt;AB$110,AB$111,0),0)</f>
        <v>0</v>
      </c>
      <c r="AC123" s="1">
        <f t="shared" si="4"/>
        <v>0</v>
      </c>
      <c r="AH123">
        <f>IF(doba!$P31&lt;=AH$110,IF(doba!$Q31&gt;AH$110,AH$111,0),0)</f>
        <v>0</v>
      </c>
      <c r="AI123">
        <f>IF(doba!$P31&lt;=AI$110,IF(doba!$Q31&gt;AI$110,AI$111,0),0)</f>
        <v>0</v>
      </c>
      <c r="AJ123">
        <f>IF(doba!$P31&lt;=AJ$110,IF(doba!$Q31&gt;AJ$110,AJ$111,0),0)</f>
        <v>0</v>
      </c>
      <c r="AK123">
        <f>IF(doba!$P31&lt;=AK$110,IF(doba!$Q31&gt;AK$110,AK$111,0),0)</f>
        <v>0</v>
      </c>
      <c r="AL123">
        <f>IF(doba!$P31&lt;=AL$110,IF(doba!$Q31&gt;AL$110,AL$111,0),0)</f>
        <v>0</v>
      </c>
      <c r="AM123">
        <f>IF(doba!$P31&lt;=AM$110,IF(doba!$Q31&gt;AM$110,AM$111,0),0)</f>
        <v>0</v>
      </c>
      <c r="AN123">
        <f>IF(doba!$P31&lt;=AN$110,IF(doba!$Q31&gt;AN$110,AN$111,0),0)</f>
        <v>0</v>
      </c>
      <c r="AO123">
        <f>IF(doba!$P31&lt;=AO$110,IF(doba!$Q31&gt;AO$110,AO$111,0),0)</f>
        <v>0</v>
      </c>
      <c r="AP123">
        <f>IF(doba!$P31&lt;=AP$110,IF(doba!$Q31&gt;AP$110,AP$111,0),0)</f>
        <v>0</v>
      </c>
      <c r="AQ123">
        <f>IF(doba!$P31&lt;=AQ$110,IF(doba!$Q31&gt;AQ$110,AQ$111,0),0)</f>
        <v>0</v>
      </c>
      <c r="AR123">
        <f>IF(doba!$P31&lt;=AR$110,IF(doba!$Q31&gt;AR$110,AR$111,0),0)</f>
        <v>0</v>
      </c>
      <c r="AS123">
        <f>IF(doba!$P31&lt;=AS$110,IF(doba!$Q31&gt;AS$110,AS$111,0),0)</f>
        <v>0</v>
      </c>
      <c r="AT123">
        <f>IF(doba!$P31&lt;=AT$110,IF(doba!$Q31&gt;AT$110,AT$111,0),0)</f>
        <v>0</v>
      </c>
      <c r="AU123">
        <f>IF(doba!$P31&lt;=AU$110,IF(doba!$Q31&gt;AU$110,AU$111,0),0)</f>
        <v>0</v>
      </c>
      <c r="AV123">
        <f>IF(doba!$P31&lt;=AV$110,IF(doba!$Q31&gt;AV$110,AV$111,0),0)</f>
        <v>0</v>
      </c>
      <c r="AW123">
        <f>IF(doba!$P31&lt;=AW$110,IF(doba!$Q31&gt;AW$110,AW$111,0),0)</f>
        <v>0</v>
      </c>
      <c r="AX123">
        <f>IF(doba!$P31&lt;=AX$110,IF(doba!$Q31&gt;AX$110,AX$111,0),0)</f>
        <v>0</v>
      </c>
      <c r="AY123">
        <f>IF(doba!$P31&lt;=AY$110,IF(doba!$Q31&gt;AY$110,AY$111,0),0)</f>
        <v>0</v>
      </c>
      <c r="AZ123">
        <f>IF(doba!$P31&lt;=AZ$110,IF(doba!$Q31&gt;AZ$110,AZ$111,0),0)</f>
        <v>0</v>
      </c>
      <c r="BA123">
        <f>IF(doba!$P31&lt;=BA$110,IF(doba!$Q31&gt;BA$110,BA$111,0),0)</f>
        <v>0</v>
      </c>
      <c r="BB123">
        <f>IF(doba!$P31&lt;=BB$110,IF(doba!$Q31&gt;BB$110,BB$111,0),0)</f>
        <v>0</v>
      </c>
      <c r="BC123">
        <f>IF(doba!$P31&lt;=BC$110,IF(doba!$Q31&gt;BC$110,BC$111,0),0)</f>
        <v>0</v>
      </c>
      <c r="BD123">
        <f>IF(doba!$P31&lt;=BD$110,IF(doba!$Q31&gt;BD$110,BD$111,0),0)</f>
        <v>0</v>
      </c>
      <c r="BE123">
        <f>IF(doba!$P31&lt;=BE$110,IF(doba!$Q31&gt;BE$110,BE$111,0),0)</f>
        <v>0</v>
      </c>
      <c r="BF123" s="1">
        <f t="shared" si="5"/>
        <v>0</v>
      </c>
    </row>
    <row r="124" spans="1:58" x14ac:dyDescent="0.2">
      <c r="A124">
        <v>13</v>
      </c>
      <c r="B124">
        <f>doba!$P32</f>
        <v>0</v>
      </c>
      <c r="C124">
        <f>doba!$Q32</f>
        <v>0</v>
      </c>
      <c r="E124">
        <f>IF(doba!$P32&lt;=E$110,IF(doba!$Q32&gt;E$110,E$111,0),0)</f>
        <v>0</v>
      </c>
      <c r="F124">
        <f>IF(doba!$P32&lt;=F$110,IF(doba!$Q32&gt;F$110,F$111,0),0)</f>
        <v>0</v>
      </c>
      <c r="G124">
        <f>IF(doba!$P32&lt;=G$110,IF(doba!$Q32&gt;G$110,G$111,0),0)</f>
        <v>0</v>
      </c>
      <c r="H124">
        <f>IF(doba!$P32&lt;=H$110,IF(doba!$Q32&gt;H$110,H$111,0),0)</f>
        <v>0</v>
      </c>
      <c r="I124">
        <f>IF(doba!$P32&lt;=I$110,IF(doba!$Q32&gt;I$110,I$111,0),0)</f>
        <v>0</v>
      </c>
      <c r="J124">
        <f>IF(doba!$P32&lt;=J$110,IF(doba!$Q32&gt;J$110,J$111,0),0)</f>
        <v>0</v>
      </c>
      <c r="K124">
        <f>IF(doba!$P32&lt;=K$110,IF(doba!$Q32&gt;K$110,K$111,0),0)</f>
        <v>0</v>
      </c>
      <c r="L124">
        <f>IF(doba!$P32&lt;=L$110,IF(doba!$Q32&gt;L$110,L$111,0),0)</f>
        <v>0</v>
      </c>
      <c r="M124">
        <f>IF(doba!$P32&lt;=M$110,IF(doba!$Q32&gt;M$110,M$111,0),0)</f>
        <v>0</v>
      </c>
      <c r="N124">
        <f>IF(doba!$P32&lt;=N$110,IF(doba!$Q32&gt;N$110,N$111,0),0)</f>
        <v>0</v>
      </c>
      <c r="O124">
        <f>IF(doba!$P32&lt;=O$110,IF(doba!$Q32&gt;O$110,O$111,0),0)</f>
        <v>0</v>
      </c>
      <c r="P124">
        <f>IF(doba!$P32&lt;=P$110,IF(doba!$Q32&gt;P$110,P$111,0),0)</f>
        <v>0</v>
      </c>
      <c r="Q124">
        <f>IF(doba!$P32&lt;=Q$110,IF(doba!$Q32&gt;Q$110,Q$111,0),0)</f>
        <v>0</v>
      </c>
      <c r="R124">
        <f>IF(doba!$P32&lt;=R$110,IF(doba!$Q32&gt;R$110,R$111,0),0)</f>
        <v>0</v>
      </c>
      <c r="S124">
        <f>IF(doba!$P32&lt;=S$110,IF(doba!$Q32&gt;S$110,S$111,0),0)</f>
        <v>0</v>
      </c>
      <c r="T124">
        <f>IF(doba!$P32&lt;=T$110,IF(doba!$Q32&gt;T$110,T$111,0),0)</f>
        <v>0</v>
      </c>
      <c r="U124">
        <f>IF(doba!$P32&lt;=U$110,IF(doba!$Q32&gt;U$110,U$111,0),0)</f>
        <v>0</v>
      </c>
      <c r="V124">
        <f>IF(doba!$P32&lt;=V$110,IF(doba!$Q32&gt;V$110,V$111,0),0)</f>
        <v>0</v>
      </c>
      <c r="W124">
        <f>IF(doba!$P32&lt;=W$110,IF(doba!$Q32&gt;W$110,W$111,0),0)</f>
        <v>0</v>
      </c>
      <c r="X124">
        <f>IF(doba!$P32&lt;=X$110,IF(doba!$Q32&gt;X$110,X$111,0),0)</f>
        <v>0</v>
      </c>
      <c r="Y124">
        <f>IF(doba!$P32&lt;=Y$110,IF(doba!$Q32&gt;Y$110,Y$111,0),0)</f>
        <v>0</v>
      </c>
      <c r="Z124">
        <f>IF(doba!$P32&lt;=Z$110,IF(doba!$Q32&gt;Z$110,Z$111,0),0)</f>
        <v>0</v>
      </c>
      <c r="AA124">
        <f>IF(doba!$P32&lt;=AA$110,IF(doba!$Q32&gt;AA$110,AA$111,0),0)</f>
        <v>0</v>
      </c>
      <c r="AB124">
        <f>IF(doba!$P32&lt;=AB$110,IF(doba!$Q32&gt;AB$110,AB$111,0),0)</f>
        <v>0</v>
      </c>
      <c r="AC124" s="1">
        <f t="shared" si="4"/>
        <v>0</v>
      </c>
      <c r="AH124">
        <f>IF(doba!$P32&lt;=AH$110,IF(doba!$Q32&gt;AH$110,AH$111,0),0)</f>
        <v>0</v>
      </c>
      <c r="AI124">
        <f>IF(doba!$P32&lt;=AI$110,IF(doba!$Q32&gt;AI$110,AI$111,0),0)</f>
        <v>0</v>
      </c>
      <c r="AJ124">
        <f>IF(doba!$P32&lt;=AJ$110,IF(doba!$Q32&gt;AJ$110,AJ$111,0),0)</f>
        <v>0</v>
      </c>
      <c r="AK124">
        <f>IF(doba!$P32&lt;=AK$110,IF(doba!$Q32&gt;AK$110,AK$111,0),0)</f>
        <v>0</v>
      </c>
      <c r="AL124">
        <f>IF(doba!$P32&lt;=AL$110,IF(doba!$Q32&gt;AL$110,AL$111,0),0)</f>
        <v>0</v>
      </c>
      <c r="AM124">
        <f>IF(doba!$P32&lt;=AM$110,IF(doba!$Q32&gt;AM$110,AM$111,0),0)</f>
        <v>0</v>
      </c>
      <c r="AN124">
        <f>IF(doba!$P32&lt;=AN$110,IF(doba!$Q32&gt;AN$110,AN$111,0),0)</f>
        <v>0</v>
      </c>
      <c r="AO124">
        <f>IF(doba!$P32&lt;=AO$110,IF(doba!$Q32&gt;AO$110,AO$111,0),0)</f>
        <v>0</v>
      </c>
      <c r="AP124">
        <f>IF(doba!$P32&lt;=AP$110,IF(doba!$Q32&gt;AP$110,AP$111,0),0)</f>
        <v>0</v>
      </c>
      <c r="AQ124">
        <f>IF(doba!$P32&lt;=AQ$110,IF(doba!$Q32&gt;AQ$110,AQ$111,0),0)</f>
        <v>0</v>
      </c>
      <c r="AR124">
        <f>IF(doba!$P32&lt;=AR$110,IF(doba!$Q32&gt;AR$110,AR$111,0),0)</f>
        <v>0</v>
      </c>
      <c r="AS124">
        <f>IF(doba!$P32&lt;=AS$110,IF(doba!$Q32&gt;AS$110,AS$111,0),0)</f>
        <v>0</v>
      </c>
      <c r="AT124">
        <f>IF(doba!$P32&lt;=AT$110,IF(doba!$Q32&gt;AT$110,AT$111,0),0)</f>
        <v>0</v>
      </c>
      <c r="AU124">
        <f>IF(doba!$P32&lt;=AU$110,IF(doba!$Q32&gt;AU$110,AU$111,0),0)</f>
        <v>0</v>
      </c>
      <c r="AV124">
        <f>IF(doba!$P32&lt;=AV$110,IF(doba!$Q32&gt;AV$110,AV$111,0),0)</f>
        <v>0</v>
      </c>
      <c r="AW124">
        <f>IF(doba!$P32&lt;=AW$110,IF(doba!$Q32&gt;AW$110,AW$111,0),0)</f>
        <v>0</v>
      </c>
      <c r="AX124">
        <f>IF(doba!$P32&lt;=AX$110,IF(doba!$Q32&gt;AX$110,AX$111,0),0)</f>
        <v>0</v>
      </c>
      <c r="AY124">
        <f>IF(doba!$P32&lt;=AY$110,IF(doba!$Q32&gt;AY$110,AY$111,0),0)</f>
        <v>0</v>
      </c>
      <c r="AZ124">
        <f>IF(doba!$P32&lt;=AZ$110,IF(doba!$Q32&gt;AZ$110,AZ$111,0),0)</f>
        <v>0</v>
      </c>
      <c r="BA124">
        <f>IF(doba!$P32&lt;=BA$110,IF(doba!$Q32&gt;BA$110,BA$111,0),0)</f>
        <v>0</v>
      </c>
      <c r="BB124">
        <f>IF(doba!$P32&lt;=BB$110,IF(doba!$Q32&gt;BB$110,BB$111,0),0)</f>
        <v>0</v>
      </c>
      <c r="BC124">
        <f>IF(doba!$P32&lt;=BC$110,IF(doba!$Q32&gt;BC$110,BC$111,0),0)</f>
        <v>0</v>
      </c>
      <c r="BD124">
        <f>IF(doba!$P32&lt;=BD$110,IF(doba!$Q32&gt;BD$110,BD$111,0),0)</f>
        <v>0</v>
      </c>
      <c r="BE124">
        <f>IF(doba!$P32&lt;=BE$110,IF(doba!$Q32&gt;BE$110,BE$111,0),0)</f>
        <v>0</v>
      </c>
      <c r="BF124" s="1">
        <f t="shared" si="5"/>
        <v>0</v>
      </c>
    </row>
    <row r="125" spans="1:58" x14ac:dyDescent="0.2">
      <c r="A125">
        <v>14</v>
      </c>
      <c r="B125">
        <f>doba!$P33</f>
        <v>0</v>
      </c>
      <c r="C125">
        <f>doba!$Q33</f>
        <v>0</v>
      </c>
      <c r="E125">
        <f>IF(doba!$P33&lt;=E$110,IF(doba!$Q33&gt;E$110,E$111,0),0)</f>
        <v>0</v>
      </c>
      <c r="F125">
        <f>IF(doba!$P33&lt;=F$110,IF(doba!$Q33&gt;F$110,F$111,0),0)</f>
        <v>0</v>
      </c>
      <c r="G125">
        <f>IF(doba!$P33&lt;=G$110,IF(doba!$Q33&gt;G$110,G$111,0),0)</f>
        <v>0</v>
      </c>
      <c r="H125">
        <f>IF(doba!$P33&lt;=H$110,IF(doba!$Q33&gt;H$110,H$111,0),0)</f>
        <v>0</v>
      </c>
      <c r="I125">
        <f>IF(doba!$P33&lt;=I$110,IF(doba!$Q33&gt;I$110,I$111,0),0)</f>
        <v>0</v>
      </c>
      <c r="J125">
        <f>IF(doba!$P33&lt;=J$110,IF(doba!$Q33&gt;J$110,J$111,0),0)</f>
        <v>0</v>
      </c>
      <c r="K125">
        <f>IF(doba!$P33&lt;=K$110,IF(doba!$Q33&gt;K$110,K$111,0),0)</f>
        <v>0</v>
      </c>
      <c r="L125">
        <f>IF(doba!$P33&lt;=L$110,IF(doba!$Q33&gt;L$110,L$111,0),0)</f>
        <v>0</v>
      </c>
      <c r="M125">
        <f>IF(doba!$P33&lt;=M$110,IF(doba!$Q33&gt;M$110,M$111,0),0)</f>
        <v>0</v>
      </c>
      <c r="N125">
        <f>IF(doba!$P33&lt;=N$110,IF(doba!$Q33&gt;N$110,N$111,0),0)</f>
        <v>0</v>
      </c>
      <c r="O125">
        <f>IF(doba!$P33&lt;=O$110,IF(doba!$Q33&gt;O$110,O$111,0),0)</f>
        <v>0</v>
      </c>
      <c r="P125">
        <f>IF(doba!$P33&lt;=P$110,IF(doba!$Q33&gt;P$110,P$111,0),0)</f>
        <v>0</v>
      </c>
      <c r="Q125">
        <f>IF(doba!$P33&lt;=Q$110,IF(doba!$Q33&gt;Q$110,Q$111,0),0)</f>
        <v>0</v>
      </c>
      <c r="R125">
        <f>IF(doba!$P33&lt;=R$110,IF(doba!$Q33&gt;R$110,R$111,0),0)</f>
        <v>0</v>
      </c>
      <c r="S125">
        <f>IF(doba!$P33&lt;=S$110,IF(doba!$Q33&gt;S$110,S$111,0),0)</f>
        <v>0</v>
      </c>
      <c r="T125">
        <f>IF(doba!$P33&lt;=T$110,IF(doba!$Q33&gt;T$110,T$111,0),0)</f>
        <v>0</v>
      </c>
      <c r="U125">
        <f>IF(doba!$P33&lt;=U$110,IF(doba!$Q33&gt;U$110,U$111,0),0)</f>
        <v>0</v>
      </c>
      <c r="V125">
        <f>IF(doba!$P33&lt;=V$110,IF(doba!$Q33&gt;V$110,V$111,0),0)</f>
        <v>0</v>
      </c>
      <c r="W125">
        <f>IF(doba!$P33&lt;=W$110,IF(doba!$Q33&gt;W$110,W$111,0),0)</f>
        <v>0</v>
      </c>
      <c r="X125">
        <f>IF(doba!$P33&lt;=X$110,IF(doba!$Q33&gt;X$110,X$111,0),0)</f>
        <v>0</v>
      </c>
      <c r="Y125">
        <f>IF(doba!$P33&lt;=Y$110,IF(doba!$Q33&gt;Y$110,Y$111,0),0)</f>
        <v>0</v>
      </c>
      <c r="Z125">
        <f>IF(doba!$P33&lt;=Z$110,IF(doba!$Q33&gt;Z$110,Z$111,0),0)</f>
        <v>0</v>
      </c>
      <c r="AA125">
        <f>IF(doba!$P33&lt;=AA$110,IF(doba!$Q33&gt;AA$110,AA$111,0),0)</f>
        <v>0</v>
      </c>
      <c r="AB125">
        <f>IF(doba!$P33&lt;=AB$110,IF(doba!$Q33&gt;AB$110,AB$111,0),0)</f>
        <v>0</v>
      </c>
      <c r="AC125" s="1">
        <f t="shared" si="4"/>
        <v>0</v>
      </c>
      <c r="AH125">
        <f>IF(doba!$P33&lt;=AH$110,IF(doba!$Q33&gt;AH$110,AH$111,0),0)</f>
        <v>0</v>
      </c>
      <c r="AI125">
        <f>IF(doba!$P33&lt;=AI$110,IF(doba!$Q33&gt;AI$110,AI$111,0),0)</f>
        <v>0</v>
      </c>
      <c r="AJ125">
        <f>IF(doba!$P33&lt;=AJ$110,IF(doba!$Q33&gt;AJ$110,AJ$111,0),0)</f>
        <v>0</v>
      </c>
      <c r="AK125">
        <f>IF(doba!$P33&lt;=AK$110,IF(doba!$Q33&gt;AK$110,AK$111,0),0)</f>
        <v>0</v>
      </c>
      <c r="AL125">
        <f>IF(doba!$P33&lt;=AL$110,IF(doba!$Q33&gt;AL$110,AL$111,0),0)</f>
        <v>0</v>
      </c>
      <c r="AM125">
        <f>IF(doba!$P33&lt;=AM$110,IF(doba!$Q33&gt;AM$110,AM$111,0),0)</f>
        <v>0</v>
      </c>
      <c r="AN125">
        <f>IF(doba!$P33&lt;=AN$110,IF(doba!$Q33&gt;AN$110,AN$111,0),0)</f>
        <v>0</v>
      </c>
      <c r="AO125">
        <f>IF(doba!$P33&lt;=AO$110,IF(doba!$Q33&gt;AO$110,AO$111,0),0)</f>
        <v>0</v>
      </c>
      <c r="AP125">
        <f>IF(doba!$P33&lt;=AP$110,IF(doba!$Q33&gt;AP$110,AP$111,0),0)</f>
        <v>0</v>
      </c>
      <c r="AQ125">
        <f>IF(doba!$P33&lt;=AQ$110,IF(doba!$Q33&gt;AQ$110,AQ$111,0),0)</f>
        <v>0</v>
      </c>
      <c r="AR125">
        <f>IF(doba!$P33&lt;=AR$110,IF(doba!$Q33&gt;AR$110,AR$111,0),0)</f>
        <v>0</v>
      </c>
      <c r="AS125">
        <f>IF(doba!$P33&lt;=AS$110,IF(doba!$Q33&gt;AS$110,AS$111,0),0)</f>
        <v>0</v>
      </c>
      <c r="AT125">
        <f>IF(doba!$P33&lt;=AT$110,IF(doba!$Q33&gt;AT$110,AT$111,0),0)</f>
        <v>0</v>
      </c>
      <c r="AU125">
        <f>IF(doba!$P33&lt;=AU$110,IF(doba!$Q33&gt;AU$110,AU$111,0),0)</f>
        <v>0</v>
      </c>
      <c r="AV125">
        <f>IF(doba!$P33&lt;=AV$110,IF(doba!$Q33&gt;AV$110,AV$111,0),0)</f>
        <v>0</v>
      </c>
      <c r="AW125">
        <f>IF(doba!$P33&lt;=AW$110,IF(doba!$Q33&gt;AW$110,AW$111,0),0)</f>
        <v>0</v>
      </c>
      <c r="AX125">
        <f>IF(doba!$P33&lt;=AX$110,IF(doba!$Q33&gt;AX$110,AX$111,0),0)</f>
        <v>0</v>
      </c>
      <c r="AY125">
        <f>IF(doba!$P33&lt;=AY$110,IF(doba!$Q33&gt;AY$110,AY$111,0),0)</f>
        <v>0</v>
      </c>
      <c r="AZ125">
        <f>IF(doba!$P33&lt;=AZ$110,IF(doba!$Q33&gt;AZ$110,AZ$111,0),0)</f>
        <v>0</v>
      </c>
      <c r="BA125">
        <f>IF(doba!$P33&lt;=BA$110,IF(doba!$Q33&gt;BA$110,BA$111,0),0)</f>
        <v>0</v>
      </c>
      <c r="BB125">
        <f>IF(doba!$P33&lt;=BB$110,IF(doba!$Q33&gt;BB$110,BB$111,0),0)</f>
        <v>0</v>
      </c>
      <c r="BC125">
        <f>IF(doba!$P33&lt;=BC$110,IF(doba!$Q33&gt;BC$110,BC$111,0),0)</f>
        <v>0</v>
      </c>
      <c r="BD125">
        <f>IF(doba!$P33&lt;=BD$110,IF(doba!$Q33&gt;BD$110,BD$111,0),0)</f>
        <v>0</v>
      </c>
      <c r="BE125">
        <f>IF(doba!$P33&lt;=BE$110,IF(doba!$Q33&gt;BE$110,BE$111,0),0)</f>
        <v>0</v>
      </c>
      <c r="BF125" s="1">
        <f t="shared" si="5"/>
        <v>0</v>
      </c>
    </row>
    <row r="126" spans="1:58" x14ac:dyDescent="0.2">
      <c r="A126">
        <v>15</v>
      </c>
      <c r="B126">
        <f>doba!$P34</f>
        <v>0</v>
      </c>
      <c r="C126">
        <f>doba!$Q34</f>
        <v>0</v>
      </c>
      <c r="E126">
        <f>IF(doba!$P34&lt;=E$110,IF(doba!$Q34&gt;E$110,E$111,0),0)</f>
        <v>0</v>
      </c>
      <c r="F126">
        <f>IF(doba!$P34&lt;=F$110,IF(doba!$Q34&gt;F$110,F$111,0),0)</f>
        <v>0</v>
      </c>
      <c r="G126">
        <f>IF(doba!$P34&lt;=G$110,IF(doba!$Q34&gt;G$110,G$111,0),0)</f>
        <v>0</v>
      </c>
      <c r="H126">
        <f>IF(doba!$P34&lt;=H$110,IF(doba!$Q34&gt;H$110,H$111,0),0)</f>
        <v>0</v>
      </c>
      <c r="I126">
        <f>IF(doba!$P34&lt;=I$110,IF(doba!$Q34&gt;I$110,I$111,0),0)</f>
        <v>0</v>
      </c>
      <c r="J126">
        <f>IF(doba!$P34&lt;=J$110,IF(doba!$Q34&gt;J$110,J$111,0),0)</f>
        <v>0</v>
      </c>
      <c r="K126">
        <f>IF(doba!$P34&lt;=K$110,IF(doba!$Q34&gt;K$110,K$111,0),0)</f>
        <v>0</v>
      </c>
      <c r="L126">
        <f>IF(doba!$P34&lt;=L$110,IF(doba!$Q34&gt;L$110,L$111,0),0)</f>
        <v>0</v>
      </c>
      <c r="M126">
        <f>IF(doba!$P34&lt;=M$110,IF(doba!$Q34&gt;M$110,M$111,0),0)</f>
        <v>0</v>
      </c>
      <c r="N126">
        <f>IF(doba!$P34&lt;=N$110,IF(doba!$Q34&gt;N$110,N$111,0),0)</f>
        <v>0</v>
      </c>
      <c r="O126">
        <f>IF(doba!$P34&lt;=O$110,IF(doba!$Q34&gt;O$110,O$111,0),0)</f>
        <v>0</v>
      </c>
      <c r="P126">
        <f>IF(doba!$P34&lt;=P$110,IF(doba!$Q34&gt;P$110,P$111,0),0)</f>
        <v>0</v>
      </c>
      <c r="Q126">
        <f>IF(doba!$P34&lt;=Q$110,IF(doba!$Q34&gt;Q$110,Q$111,0),0)</f>
        <v>0</v>
      </c>
      <c r="R126">
        <f>IF(doba!$P34&lt;=R$110,IF(doba!$Q34&gt;R$110,R$111,0),0)</f>
        <v>0</v>
      </c>
      <c r="S126">
        <f>IF(doba!$P34&lt;=S$110,IF(doba!$Q34&gt;S$110,S$111,0),0)</f>
        <v>0</v>
      </c>
      <c r="T126">
        <f>IF(doba!$P34&lt;=T$110,IF(doba!$Q34&gt;T$110,T$111,0),0)</f>
        <v>0</v>
      </c>
      <c r="U126">
        <f>IF(doba!$P34&lt;=U$110,IF(doba!$Q34&gt;U$110,U$111,0),0)</f>
        <v>0</v>
      </c>
      <c r="V126">
        <f>IF(doba!$P34&lt;=V$110,IF(doba!$Q34&gt;V$110,V$111,0),0)</f>
        <v>0</v>
      </c>
      <c r="W126">
        <f>IF(doba!$P34&lt;=W$110,IF(doba!$Q34&gt;W$110,W$111,0),0)</f>
        <v>0</v>
      </c>
      <c r="X126">
        <f>IF(doba!$P34&lt;=X$110,IF(doba!$Q34&gt;X$110,X$111,0),0)</f>
        <v>0</v>
      </c>
      <c r="Y126">
        <f>IF(doba!$P34&lt;=Y$110,IF(doba!$Q34&gt;Y$110,Y$111,0),0)</f>
        <v>0</v>
      </c>
      <c r="Z126">
        <f>IF(doba!$P34&lt;=Z$110,IF(doba!$Q34&gt;Z$110,Z$111,0),0)</f>
        <v>0</v>
      </c>
      <c r="AA126">
        <f>IF(doba!$P34&lt;=AA$110,IF(doba!$Q34&gt;AA$110,AA$111,0),0)</f>
        <v>0</v>
      </c>
      <c r="AB126">
        <f>IF(doba!$P34&lt;=AB$110,IF(doba!$Q34&gt;AB$110,AB$111,0),0)</f>
        <v>0</v>
      </c>
      <c r="AC126" s="1">
        <f t="shared" si="4"/>
        <v>0</v>
      </c>
      <c r="AH126">
        <f>IF(doba!$P34&lt;=AH$110,IF(doba!$Q34&gt;AH$110,AH$111,0),0)</f>
        <v>0</v>
      </c>
      <c r="AI126">
        <f>IF(doba!$P34&lt;=AI$110,IF(doba!$Q34&gt;AI$110,AI$111,0),0)</f>
        <v>0</v>
      </c>
      <c r="AJ126">
        <f>IF(doba!$P34&lt;=AJ$110,IF(doba!$Q34&gt;AJ$110,AJ$111,0),0)</f>
        <v>0</v>
      </c>
      <c r="AK126">
        <f>IF(doba!$P34&lt;=AK$110,IF(doba!$Q34&gt;AK$110,AK$111,0),0)</f>
        <v>0</v>
      </c>
      <c r="AL126">
        <f>IF(doba!$P34&lt;=AL$110,IF(doba!$Q34&gt;AL$110,AL$111,0),0)</f>
        <v>0</v>
      </c>
      <c r="AM126">
        <f>IF(doba!$P34&lt;=AM$110,IF(doba!$Q34&gt;AM$110,AM$111,0),0)</f>
        <v>0</v>
      </c>
      <c r="AN126">
        <f>IF(doba!$P34&lt;=AN$110,IF(doba!$Q34&gt;AN$110,AN$111,0),0)</f>
        <v>0</v>
      </c>
      <c r="AO126">
        <f>IF(doba!$P34&lt;=AO$110,IF(doba!$Q34&gt;AO$110,AO$111,0),0)</f>
        <v>0</v>
      </c>
      <c r="AP126">
        <f>IF(doba!$P34&lt;=AP$110,IF(doba!$Q34&gt;AP$110,AP$111,0),0)</f>
        <v>0</v>
      </c>
      <c r="AQ126">
        <f>IF(doba!$P34&lt;=AQ$110,IF(doba!$Q34&gt;AQ$110,AQ$111,0),0)</f>
        <v>0</v>
      </c>
      <c r="AR126">
        <f>IF(doba!$P34&lt;=AR$110,IF(doba!$Q34&gt;AR$110,AR$111,0),0)</f>
        <v>0</v>
      </c>
      <c r="AS126">
        <f>IF(doba!$P34&lt;=AS$110,IF(doba!$Q34&gt;AS$110,AS$111,0),0)</f>
        <v>0</v>
      </c>
      <c r="AT126">
        <f>IF(doba!$P34&lt;=AT$110,IF(doba!$Q34&gt;AT$110,AT$111,0),0)</f>
        <v>0</v>
      </c>
      <c r="AU126">
        <f>IF(doba!$P34&lt;=AU$110,IF(doba!$Q34&gt;AU$110,AU$111,0),0)</f>
        <v>0</v>
      </c>
      <c r="AV126">
        <f>IF(doba!$P34&lt;=AV$110,IF(doba!$Q34&gt;AV$110,AV$111,0),0)</f>
        <v>0</v>
      </c>
      <c r="AW126">
        <f>IF(doba!$P34&lt;=AW$110,IF(doba!$Q34&gt;AW$110,AW$111,0),0)</f>
        <v>0</v>
      </c>
      <c r="AX126">
        <f>IF(doba!$P34&lt;=AX$110,IF(doba!$Q34&gt;AX$110,AX$111,0),0)</f>
        <v>0</v>
      </c>
      <c r="AY126">
        <f>IF(doba!$P34&lt;=AY$110,IF(doba!$Q34&gt;AY$110,AY$111,0),0)</f>
        <v>0</v>
      </c>
      <c r="AZ126">
        <f>IF(doba!$P34&lt;=AZ$110,IF(doba!$Q34&gt;AZ$110,AZ$111,0),0)</f>
        <v>0</v>
      </c>
      <c r="BA126">
        <f>IF(doba!$P34&lt;=BA$110,IF(doba!$Q34&gt;BA$110,BA$111,0),0)</f>
        <v>0</v>
      </c>
      <c r="BB126">
        <f>IF(doba!$P34&lt;=BB$110,IF(doba!$Q34&gt;BB$110,BB$111,0),0)</f>
        <v>0</v>
      </c>
      <c r="BC126">
        <f>IF(doba!$P34&lt;=BC$110,IF(doba!$Q34&gt;BC$110,BC$111,0),0)</f>
        <v>0</v>
      </c>
      <c r="BD126">
        <f>IF(doba!$P34&lt;=BD$110,IF(doba!$Q34&gt;BD$110,BD$111,0),0)</f>
        <v>0</v>
      </c>
      <c r="BE126">
        <f>IF(doba!$P34&lt;=BE$110,IF(doba!$Q34&gt;BE$110,BE$111,0),0)</f>
        <v>0</v>
      </c>
      <c r="BF126" s="1">
        <f t="shared" si="5"/>
        <v>0</v>
      </c>
    </row>
    <row r="127" spans="1:58" x14ac:dyDescent="0.2">
      <c r="A127">
        <v>16</v>
      </c>
      <c r="B127">
        <f>doba!$P35</f>
        <v>0</v>
      </c>
      <c r="C127">
        <f>doba!$Q35</f>
        <v>0</v>
      </c>
      <c r="E127">
        <f>IF(doba!$P35&lt;=E$110,IF(doba!$Q35&gt;E$110,E$111,0),0)</f>
        <v>0</v>
      </c>
      <c r="F127">
        <f>IF(doba!$P35&lt;=F$110,IF(doba!$Q35&gt;F$110,F$111,0),0)</f>
        <v>0</v>
      </c>
      <c r="G127">
        <f>IF(doba!$P35&lt;=G$110,IF(doba!$Q35&gt;G$110,G$111,0),0)</f>
        <v>0</v>
      </c>
      <c r="H127">
        <f>IF(doba!$P35&lt;=H$110,IF(doba!$Q35&gt;H$110,H$111,0),0)</f>
        <v>0</v>
      </c>
      <c r="I127">
        <f>IF(doba!$P35&lt;=I$110,IF(doba!$Q35&gt;I$110,I$111,0),0)</f>
        <v>0</v>
      </c>
      <c r="J127">
        <f>IF(doba!$P35&lt;=J$110,IF(doba!$Q35&gt;J$110,J$111,0),0)</f>
        <v>0</v>
      </c>
      <c r="K127">
        <f>IF(doba!$P35&lt;=K$110,IF(doba!$Q35&gt;K$110,K$111,0),0)</f>
        <v>0</v>
      </c>
      <c r="L127">
        <f>IF(doba!$P35&lt;=L$110,IF(doba!$Q35&gt;L$110,L$111,0),0)</f>
        <v>0</v>
      </c>
      <c r="M127">
        <f>IF(doba!$P35&lt;=M$110,IF(doba!$Q35&gt;M$110,M$111,0),0)</f>
        <v>0</v>
      </c>
      <c r="N127">
        <f>IF(doba!$P35&lt;=N$110,IF(doba!$Q35&gt;N$110,N$111,0),0)</f>
        <v>0</v>
      </c>
      <c r="O127">
        <f>IF(doba!$P35&lt;=O$110,IF(doba!$Q35&gt;O$110,O$111,0),0)</f>
        <v>0</v>
      </c>
      <c r="P127">
        <f>IF(doba!$P35&lt;=P$110,IF(doba!$Q35&gt;P$110,P$111,0),0)</f>
        <v>0</v>
      </c>
      <c r="Q127">
        <f>IF(doba!$P35&lt;=Q$110,IF(doba!$Q35&gt;Q$110,Q$111,0),0)</f>
        <v>0</v>
      </c>
      <c r="R127">
        <f>IF(doba!$P35&lt;=R$110,IF(doba!$Q35&gt;R$110,R$111,0),0)</f>
        <v>0</v>
      </c>
      <c r="S127">
        <f>IF(doba!$P35&lt;=S$110,IF(doba!$Q35&gt;S$110,S$111,0),0)</f>
        <v>0</v>
      </c>
      <c r="T127">
        <f>IF(doba!$P35&lt;=T$110,IF(doba!$Q35&gt;T$110,T$111,0),0)</f>
        <v>0</v>
      </c>
      <c r="U127">
        <f>IF(doba!$P35&lt;=U$110,IF(doba!$Q35&gt;U$110,U$111,0),0)</f>
        <v>0</v>
      </c>
      <c r="V127">
        <f>IF(doba!$P35&lt;=V$110,IF(doba!$Q35&gt;V$110,V$111,0),0)</f>
        <v>0</v>
      </c>
      <c r="W127">
        <f>IF(doba!$P35&lt;=W$110,IF(doba!$Q35&gt;W$110,W$111,0),0)</f>
        <v>0</v>
      </c>
      <c r="X127">
        <f>IF(doba!$P35&lt;=X$110,IF(doba!$Q35&gt;X$110,X$111,0),0)</f>
        <v>0</v>
      </c>
      <c r="Y127">
        <f>IF(doba!$P35&lt;=Y$110,IF(doba!$Q35&gt;Y$110,Y$111,0),0)</f>
        <v>0</v>
      </c>
      <c r="Z127">
        <f>IF(doba!$P35&lt;=Z$110,IF(doba!$Q35&gt;Z$110,Z$111,0),0)</f>
        <v>0</v>
      </c>
      <c r="AA127">
        <f>IF(doba!$P35&lt;=AA$110,IF(doba!$Q35&gt;AA$110,AA$111,0),0)</f>
        <v>0</v>
      </c>
      <c r="AB127">
        <f>IF(doba!$P35&lt;=AB$110,IF(doba!$Q35&gt;AB$110,AB$111,0),0)</f>
        <v>0</v>
      </c>
      <c r="AC127" s="1">
        <f t="shared" si="4"/>
        <v>0</v>
      </c>
      <c r="AH127">
        <f>IF(doba!$P35&lt;=AH$110,IF(doba!$Q35&gt;AH$110,AH$111,0),0)</f>
        <v>0</v>
      </c>
      <c r="AI127">
        <f>IF(doba!$P35&lt;=AI$110,IF(doba!$Q35&gt;AI$110,AI$111,0),0)</f>
        <v>0</v>
      </c>
      <c r="AJ127">
        <f>IF(doba!$P35&lt;=AJ$110,IF(doba!$Q35&gt;AJ$110,AJ$111,0),0)</f>
        <v>0</v>
      </c>
      <c r="AK127">
        <f>IF(doba!$P35&lt;=AK$110,IF(doba!$Q35&gt;AK$110,AK$111,0),0)</f>
        <v>0</v>
      </c>
      <c r="AL127">
        <f>IF(doba!$P35&lt;=AL$110,IF(doba!$Q35&gt;AL$110,AL$111,0),0)</f>
        <v>0</v>
      </c>
      <c r="AM127">
        <f>IF(doba!$P35&lt;=AM$110,IF(doba!$Q35&gt;AM$110,AM$111,0),0)</f>
        <v>0</v>
      </c>
      <c r="AN127">
        <f>IF(doba!$P35&lt;=AN$110,IF(doba!$Q35&gt;AN$110,AN$111,0),0)</f>
        <v>0</v>
      </c>
      <c r="AO127">
        <f>IF(doba!$P35&lt;=AO$110,IF(doba!$Q35&gt;AO$110,AO$111,0),0)</f>
        <v>0</v>
      </c>
      <c r="AP127">
        <f>IF(doba!$P35&lt;=AP$110,IF(doba!$Q35&gt;AP$110,AP$111,0),0)</f>
        <v>0</v>
      </c>
      <c r="AQ127">
        <f>IF(doba!$P35&lt;=AQ$110,IF(doba!$Q35&gt;AQ$110,AQ$111,0),0)</f>
        <v>0</v>
      </c>
      <c r="AR127">
        <f>IF(doba!$P35&lt;=AR$110,IF(doba!$Q35&gt;AR$110,AR$111,0),0)</f>
        <v>0</v>
      </c>
      <c r="AS127">
        <f>IF(doba!$P35&lt;=AS$110,IF(doba!$Q35&gt;AS$110,AS$111,0),0)</f>
        <v>0</v>
      </c>
      <c r="AT127">
        <f>IF(doba!$P35&lt;=AT$110,IF(doba!$Q35&gt;AT$110,AT$111,0),0)</f>
        <v>0</v>
      </c>
      <c r="AU127">
        <f>IF(doba!$P35&lt;=AU$110,IF(doba!$Q35&gt;AU$110,AU$111,0),0)</f>
        <v>0</v>
      </c>
      <c r="AV127">
        <f>IF(doba!$P35&lt;=AV$110,IF(doba!$Q35&gt;AV$110,AV$111,0),0)</f>
        <v>0</v>
      </c>
      <c r="AW127">
        <f>IF(doba!$P35&lt;=AW$110,IF(doba!$Q35&gt;AW$110,AW$111,0),0)</f>
        <v>0</v>
      </c>
      <c r="AX127">
        <f>IF(doba!$P35&lt;=AX$110,IF(doba!$Q35&gt;AX$110,AX$111,0),0)</f>
        <v>0</v>
      </c>
      <c r="AY127">
        <f>IF(doba!$P35&lt;=AY$110,IF(doba!$Q35&gt;AY$110,AY$111,0),0)</f>
        <v>0</v>
      </c>
      <c r="AZ127">
        <f>IF(doba!$P35&lt;=AZ$110,IF(doba!$Q35&gt;AZ$110,AZ$111,0),0)</f>
        <v>0</v>
      </c>
      <c r="BA127">
        <f>IF(doba!$P35&lt;=BA$110,IF(doba!$Q35&gt;BA$110,BA$111,0),0)</f>
        <v>0</v>
      </c>
      <c r="BB127">
        <f>IF(doba!$P35&lt;=BB$110,IF(doba!$Q35&gt;BB$110,BB$111,0),0)</f>
        <v>0</v>
      </c>
      <c r="BC127">
        <f>IF(doba!$P35&lt;=BC$110,IF(doba!$Q35&gt;BC$110,BC$111,0),0)</f>
        <v>0</v>
      </c>
      <c r="BD127">
        <f>IF(doba!$P35&lt;=BD$110,IF(doba!$Q35&gt;BD$110,BD$111,0),0)</f>
        <v>0</v>
      </c>
      <c r="BE127">
        <f>IF(doba!$P35&lt;=BE$110,IF(doba!$Q35&gt;BE$110,BE$111,0),0)</f>
        <v>0</v>
      </c>
      <c r="BF127" s="1">
        <f t="shared" si="5"/>
        <v>0</v>
      </c>
    </row>
    <row r="128" spans="1:58" x14ac:dyDescent="0.2">
      <c r="A128">
        <v>17</v>
      </c>
      <c r="B128">
        <f>doba!$P36</f>
        <v>0</v>
      </c>
      <c r="C128">
        <f>doba!$Q36</f>
        <v>0</v>
      </c>
      <c r="E128">
        <f>IF(doba!$P36&lt;=E$110,IF(doba!$Q36&gt;E$110,E$111,0),0)</f>
        <v>0</v>
      </c>
      <c r="F128">
        <f>IF(doba!$P36&lt;=F$110,IF(doba!$Q36&gt;F$110,F$111,0),0)</f>
        <v>0</v>
      </c>
      <c r="G128">
        <f>IF(doba!$P36&lt;=G$110,IF(doba!$Q36&gt;G$110,G$111,0),0)</f>
        <v>0</v>
      </c>
      <c r="H128">
        <f>IF(doba!$P36&lt;=H$110,IF(doba!$Q36&gt;H$110,H$111,0),0)</f>
        <v>0</v>
      </c>
      <c r="I128">
        <f>IF(doba!$P36&lt;=I$110,IF(doba!$Q36&gt;I$110,I$111,0),0)</f>
        <v>0</v>
      </c>
      <c r="J128">
        <f>IF(doba!$P36&lt;=J$110,IF(doba!$Q36&gt;J$110,J$111,0),0)</f>
        <v>0</v>
      </c>
      <c r="K128">
        <f>IF(doba!$P36&lt;=K$110,IF(doba!$Q36&gt;K$110,K$111,0),0)</f>
        <v>0</v>
      </c>
      <c r="L128">
        <f>IF(doba!$P36&lt;=L$110,IF(doba!$Q36&gt;L$110,L$111,0),0)</f>
        <v>0</v>
      </c>
      <c r="M128">
        <f>IF(doba!$P36&lt;=M$110,IF(doba!$Q36&gt;M$110,M$111,0),0)</f>
        <v>0</v>
      </c>
      <c r="N128">
        <f>IF(doba!$P36&lt;=N$110,IF(doba!$Q36&gt;N$110,N$111,0),0)</f>
        <v>0</v>
      </c>
      <c r="O128">
        <f>IF(doba!$P36&lt;=O$110,IF(doba!$Q36&gt;O$110,O$111,0),0)</f>
        <v>0</v>
      </c>
      <c r="P128">
        <f>IF(doba!$P36&lt;=P$110,IF(doba!$Q36&gt;P$110,P$111,0),0)</f>
        <v>0</v>
      </c>
      <c r="Q128">
        <f>IF(doba!$P36&lt;=Q$110,IF(doba!$Q36&gt;Q$110,Q$111,0),0)</f>
        <v>0</v>
      </c>
      <c r="R128">
        <f>IF(doba!$P36&lt;=R$110,IF(doba!$Q36&gt;R$110,R$111,0),0)</f>
        <v>0</v>
      </c>
      <c r="S128">
        <f>IF(doba!$P36&lt;=S$110,IF(doba!$Q36&gt;S$110,S$111,0),0)</f>
        <v>0</v>
      </c>
      <c r="T128">
        <f>IF(doba!$P36&lt;=T$110,IF(doba!$Q36&gt;T$110,T$111,0),0)</f>
        <v>0</v>
      </c>
      <c r="U128">
        <f>IF(doba!$P36&lt;=U$110,IF(doba!$Q36&gt;U$110,U$111,0),0)</f>
        <v>0</v>
      </c>
      <c r="V128">
        <f>IF(doba!$P36&lt;=V$110,IF(doba!$Q36&gt;V$110,V$111,0),0)</f>
        <v>0</v>
      </c>
      <c r="W128">
        <f>IF(doba!$P36&lt;=W$110,IF(doba!$Q36&gt;W$110,W$111,0),0)</f>
        <v>0</v>
      </c>
      <c r="X128">
        <f>IF(doba!$P36&lt;=X$110,IF(doba!$Q36&gt;X$110,X$111,0),0)</f>
        <v>0</v>
      </c>
      <c r="Y128">
        <f>IF(doba!$P36&lt;=Y$110,IF(doba!$Q36&gt;Y$110,Y$111,0),0)</f>
        <v>0</v>
      </c>
      <c r="Z128">
        <f>IF(doba!$P36&lt;=Z$110,IF(doba!$Q36&gt;Z$110,Z$111,0),0)</f>
        <v>0</v>
      </c>
      <c r="AA128">
        <f>IF(doba!$P36&lt;=AA$110,IF(doba!$Q36&gt;AA$110,AA$111,0),0)</f>
        <v>0</v>
      </c>
      <c r="AB128">
        <f>IF(doba!$P36&lt;=AB$110,IF(doba!$Q36&gt;AB$110,AB$111,0),0)</f>
        <v>0</v>
      </c>
      <c r="AC128" s="1">
        <f t="shared" si="4"/>
        <v>0</v>
      </c>
      <c r="AH128">
        <f>IF(doba!$P36&lt;=AH$110,IF(doba!$Q36&gt;AH$110,AH$111,0),0)</f>
        <v>0</v>
      </c>
      <c r="AI128">
        <f>IF(doba!$P36&lt;=AI$110,IF(doba!$Q36&gt;AI$110,AI$111,0),0)</f>
        <v>0</v>
      </c>
      <c r="AJ128">
        <f>IF(doba!$P36&lt;=AJ$110,IF(doba!$Q36&gt;AJ$110,AJ$111,0),0)</f>
        <v>0</v>
      </c>
      <c r="AK128">
        <f>IF(doba!$P36&lt;=AK$110,IF(doba!$Q36&gt;AK$110,AK$111,0),0)</f>
        <v>0</v>
      </c>
      <c r="AL128">
        <f>IF(doba!$P36&lt;=AL$110,IF(doba!$Q36&gt;AL$110,AL$111,0),0)</f>
        <v>0</v>
      </c>
      <c r="AM128">
        <f>IF(doba!$P36&lt;=AM$110,IF(doba!$Q36&gt;AM$110,AM$111,0),0)</f>
        <v>0</v>
      </c>
      <c r="AN128">
        <f>IF(doba!$P36&lt;=AN$110,IF(doba!$Q36&gt;AN$110,AN$111,0),0)</f>
        <v>0</v>
      </c>
      <c r="AO128">
        <f>IF(doba!$P36&lt;=AO$110,IF(doba!$Q36&gt;AO$110,AO$111,0),0)</f>
        <v>0</v>
      </c>
      <c r="AP128">
        <f>IF(doba!$P36&lt;=AP$110,IF(doba!$Q36&gt;AP$110,AP$111,0),0)</f>
        <v>0</v>
      </c>
      <c r="AQ128">
        <f>IF(doba!$P36&lt;=AQ$110,IF(doba!$Q36&gt;AQ$110,AQ$111,0),0)</f>
        <v>0</v>
      </c>
      <c r="AR128">
        <f>IF(doba!$P36&lt;=AR$110,IF(doba!$Q36&gt;AR$110,AR$111,0),0)</f>
        <v>0</v>
      </c>
      <c r="AS128">
        <f>IF(doba!$P36&lt;=AS$110,IF(doba!$Q36&gt;AS$110,AS$111,0),0)</f>
        <v>0</v>
      </c>
      <c r="AT128">
        <f>IF(doba!$P36&lt;=AT$110,IF(doba!$Q36&gt;AT$110,AT$111,0),0)</f>
        <v>0</v>
      </c>
      <c r="AU128">
        <f>IF(doba!$P36&lt;=AU$110,IF(doba!$Q36&gt;AU$110,AU$111,0),0)</f>
        <v>0</v>
      </c>
      <c r="AV128">
        <f>IF(doba!$P36&lt;=AV$110,IF(doba!$Q36&gt;AV$110,AV$111,0),0)</f>
        <v>0</v>
      </c>
      <c r="AW128">
        <f>IF(doba!$P36&lt;=AW$110,IF(doba!$Q36&gt;AW$110,AW$111,0),0)</f>
        <v>0</v>
      </c>
      <c r="AX128">
        <f>IF(doba!$P36&lt;=AX$110,IF(doba!$Q36&gt;AX$110,AX$111,0),0)</f>
        <v>0</v>
      </c>
      <c r="AY128">
        <f>IF(doba!$P36&lt;=AY$110,IF(doba!$Q36&gt;AY$110,AY$111,0),0)</f>
        <v>0</v>
      </c>
      <c r="AZ128">
        <f>IF(doba!$P36&lt;=AZ$110,IF(doba!$Q36&gt;AZ$110,AZ$111,0),0)</f>
        <v>0</v>
      </c>
      <c r="BA128">
        <f>IF(doba!$P36&lt;=BA$110,IF(doba!$Q36&gt;BA$110,BA$111,0),0)</f>
        <v>0</v>
      </c>
      <c r="BB128">
        <f>IF(doba!$P36&lt;=BB$110,IF(doba!$Q36&gt;BB$110,BB$111,0),0)</f>
        <v>0</v>
      </c>
      <c r="BC128">
        <f>IF(doba!$P36&lt;=BC$110,IF(doba!$Q36&gt;BC$110,BC$111,0),0)</f>
        <v>0</v>
      </c>
      <c r="BD128">
        <f>IF(doba!$P36&lt;=BD$110,IF(doba!$Q36&gt;BD$110,BD$111,0),0)</f>
        <v>0</v>
      </c>
      <c r="BE128">
        <f>IF(doba!$P36&lt;=BE$110,IF(doba!$Q36&gt;BE$110,BE$111,0),0)</f>
        <v>0</v>
      </c>
      <c r="BF128" s="1">
        <f t="shared" si="5"/>
        <v>0</v>
      </c>
    </row>
    <row r="129" spans="1:58" x14ac:dyDescent="0.2">
      <c r="A129">
        <v>18</v>
      </c>
      <c r="B129">
        <f>doba!$P37</f>
        <v>0</v>
      </c>
      <c r="C129">
        <f>doba!$Q37</f>
        <v>0</v>
      </c>
      <c r="E129">
        <f>IF(doba!$P37&lt;=E$110,IF(doba!$Q37&gt;E$110,E$111,0),0)</f>
        <v>0</v>
      </c>
      <c r="F129">
        <f>IF(doba!$P37&lt;=F$110,IF(doba!$Q37&gt;F$110,F$111,0),0)</f>
        <v>0</v>
      </c>
      <c r="G129">
        <f>IF(doba!$P37&lt;=G$110,IF(doba!$Q37&gt;G$110,G$111,0),0)</f>
        <v>0</v>
      </c>
      <c r="H129">
        <f>IF(doba!$P37&lt;=H$110,IF(doba!$Q37&gt;H$110,H$111,0),0)</f>
        <v>0</v>
      </c>
      <c r="I129">
        <f>IF(doba!$P37&lt;=I$110,IF(doba!$Q37&gt;I$110,I$111,0),0)</f>
        <v>0</v>
      </c>
      <c r="J129">
        <f>IF(doba!$P37&lt;=J$110,IF(doba!$Q37&gt;J$110,J$111,0),0)</f>
        <v>0</v>
      </c>
      <c r="K129">
        <f>IF(doba!$P37&lt;=K$110,IF(doba!$Q37&gt;K$110,K$111,0),0)</f>
        <v>0</v>
      </c>
      <c r="L129">
        <f>IF(doba!$P37&lt;=L$110,IF(doba!$Q37&gt;L$110,L$111,0),0)</f>
        <v>0</v>
      </c>
      <c r="M129">
        <f>IF(doba!$P37&lt;=M$110,IF(doba!$Q37&gt;M$110,M$111,0),0)</f>
        <v>0</v>
      </c>
      <c r="N129">
        <f>IF(doba!$P37&lt;=N$110,IF(doba!$Q37&gt;N$110,N$111,0),0)</f>
        <v>0</v>
      </c>
      <c r="O129">
        <f>IF(doba!$P37&lt;=O$110,IF(doba!$Q37&gt;O$110,O$111,0),0)</f>
        <v>0</v>
      </c>
      <c r="P129">
        <f>IF(doba!$P37&lt;=P$110,IF(doba!$Q37&gt;P$110,P$111,0),0)</f>
        <v>0</v>
      </c>
      <c r="Q129">
        <f>IF(doba!$P37&lt;=Q$110,IF(doba!$Q37&gt;Q$110,Q$111,0),0)</f>
        <v>0</v>
      </c>
      <c r="R129">
        <f>IF(doba!$P37&lt;=R$110,IF(doba!$Q37&gt;R$110,R$111,0),0)</f>
        <v>0</v>
      </c>
      <c r="S129">
        <f>IF(doba!$P37&lt;=S$110,IF(doba!$Q37&gt;S$110,S$111,0),0)</f>
        <v>0</v>
      </c>
      <c r="T129">
        <f>IF(doba!$P37&lt;=T$110,IF(doba!$Q37&gt;T$110,T$111,0),0)</f>
        <v>0</v>
      </c>
      <c r="U129">
        <f>IF(doba!$P37&lt;=U$110,IF(doba!$Q37&gt;U$110,U$111,0),0)</f>
        <v>0</v>
      </c>
      <c r="V129">
        <f>IF(doba!$P37&lt;=V$110,IF(doba!$Q37&gt;V$110,V$111,0),0)</f>
        <v>0</v>
      </c>
      <c r="W129">
        <f>IF(doba!$P37&lt;=W$110,IF(doba!$Q37&gt;W$110,W$111,0),0)</f>
        <v>0</v>
      </c>
      <c r="X129">
        <f>IF(doba!$P37&lt;=X$110,IF(doba!$Q37&gt;X$110,X$111,0),0)</f>
        <v>0</v>
      </c>
      <c r="Y129">
        <f>IF(doba!$P37&lt;=Y$110,IF(doba!$Q37&gt;Y$110,Y$111,0),0)</f>
        <v>0</v>
      </c>
      <c r="Z129">
        <f>IF(doba!$P37&lt;=Z$110,IF(doba!$Q37&gt;Z$110,Z$111,0),0)</f>
        <v>0</v>
      </c>
      <c r="AA129">
        <f>IF(doba!$P37&lt;=AA$110,IF(doba!$Q37&gt;AA$110,AA$111,0),0)</f>
        <v>0</v>
      </c>
      <c r="AB129">
        <f>IF(doba!$P37&lt;=AB$110,IF(doba!$Q37&gt;AB$110,AB$111,0),0)</f>
        <v>0</v>
      </c>
      <c r="AC129" s="1">
        <f t="shared" si="4"/>
        <v>0</v>
      </c>
      <c r="AH129">
        <f>IF(doba!$P37&lt;=AH$110,IF(doba!$Q37&gt;AH$110,AH$111,0),0)</f>
        <v>0</v>
      </c>
      <c r="AI129">
        <f>IF(doba!$P37&lt;=AI$110,IF(doba!$Q37&gt;AI$110,AI$111,0),0)</f>
        <v>0</v>
      </c>
      <c r="AJ129">
        <f>IF(doba!$P37&lt;=AJ$110,IF(doba!$Q37&gt;AJ$110,AJ$111,0),0)</f>
        <v>0</v>
      </c>
      <c r="AK129">
        <f>IF(doba!$P37&lt;=AK$110,IF(doba!$Q37&gt;AK$110,AK$111,0),0)</f>
        <v>0</v>
      </c>
      <c r="AL129">
        <f>IF(doba!$P37&lt;=AL$110,IF(doba!$Q37&gt;AL$110,AL$111,0),0)</f>
        <v>0</v>
      </c>
      <c r="AM129">
        <f>IF(doba!$P37&lt;=AM$110,IF(doba!$Q37&gt;AM$110,AM$111,0),0)</f>
        <v>0</v>
      </c>
      <c r="AN129">
        <f>IF(doba!$P37&lt;=AN$110,IF(doba!$Q37&gt;AN$110,AN$111,0),0)</f>
        <v>0</v>
      </c>
      <c r="AO129">
        <f>IF(doba!$P37&lt;=AO$110,IF(doba!$Q37&gt;AO$110,AO$111,0),0)</f>
        <v>0</v>
      </c>
      <c r="AP129">
        <f>IF(doba!$P37&lt;=AP$110,IF(doba!$Q37&gt;AP$110,AP$111,0),0)</f>
        <v>0</v>
      </c>
      <c r="AQ129">
        <f>IF(doba!$P37&lt;=AQ$110,IF(doba!$Q37&gt;AQ$110,AQ$111,0),0)</f>
        <v>0</v>
      </c>
      <c r="AR129">
        <f>IF(doba!$P37&lt;=AR$110,IF(doba!$Q37&gt;AR$110,AR$111,0),0)</f>
        <v>0</v>
      </c>
      <c r="AS129">
        <f>IF(doba!$P37&lt;=AS$110,IF(doba!$Q37&gt;AS$110,AS$111,0),0)</f>
        <v>0</v>
      </c>
      <c r="AT129">
        <f>IF(doba!$P37&lt;=AT$110,IF(doba!$Q37&gt;AT$110,AT$111,0),0)</f>
        <v>0</v>
      </c>
      <c r="AU129">
        <f>IF(doba!$P37&lt;=AU$110,IF(doba!$Q37&gt;AU$110,AU$111,0),0)</f>
        <v>0</v>
      </c>
      <c r="AV129">
        <f>IF(doba!$P37&lt;=AV$110,IF(doba!$Q37&gt;AV$110,AV$111,0),0)</f>
        <v>0</v>
      </c>
      <c r="AW129">
        <f>IF(doba!$P37&lt;=AW$110,IF(doba!$Q37&gt;AW$110,AW$111,0),0)</f>
        <v>0</v>
      </c>
      <c r="AX129">
        <f>IF(doba!$P37&lt;=AX$110,IF(doba!$Q37&gt;AX$110,AX$111,0),0)</f>
        <v>0</v>
      </c>
      <c r="AY129">
        <f>IF(doba!$P37&lt;=AY$110,IF(doba!$Q37&gt;AY$110,AY$111,0),0)</f>
        <v>0</v>
      </c>
      <c r="AZ129">
        <f>IF(doba!$P37&lt;=AZ$110,IF(doba!$Q37&gt;AZ$110,AZ$111,0),0)</f>
        <v>0</v>
      </c>
      <c r="BA129">
        <f>IF(doba!$P37&lt;=BA$110,IF(doba!$Q37&gt;BA$110,BA$111,0),0)</f>
        <v>0</v>
      </c>
      <c r="BB129">
        <f>IF(doba!$P37&lt;=BB$110,IF(doba!$Q37&gt;BB$110,BB$111,0),0)</f>
        <v>0</v>
      </c>
      <c r="BC129">
        <f>IF(doba!$P37&lt;=BC$110,IF(doba!$Q37&gt;BC$110,BC$111,0),0)</f>
        <v>0</v>
      </c>
      <c r="BD129">
        <f>IF(doba!$P37&lt;=BD$110,IF(doba!$Q37&gt;BD$110,BD$111,0),0)</f>
        <v>0</v>
      </c>
      <c r="BE129">
        <f>IF(doba!$P37&lt;=BE$110,IF(doba!$Q37&gt;BE$110,BE$111,0),0)</f>
        <v>0</v>
      </c>
      <c r="BF129" s="1">
        <f t="shared" si="5"/>
        <v>0</v>
      </c>
    </row>
    <row r="130" spans="1:58" x14ac:dyDescent="0.2">
      <c r="A130">
        <v>19</v>
      </c>
      <c r="B130">
        <f>doba!$P38</f>
        <v>0</v>
      </c>
      <c r="C130">
        <f>doba!$Q38</f>
        <v>0</v>
      </c>
      <c r="E130">
        <f>IF(doba!$P38&lt;=E$110,IF(doba!$Q38&gt;E$110,E$111,0),0)</f>
        <v>0</v>
      </c>
      <c r="F130">
        <f>IF(doba!$P38&lt;=F$110,IF(doba!$Q38&gt;F$110,F$111,0),0)</f>
        <v>0</v>
      </c>
      <c r="G130">
        <f>IF(doba!$P38&lt;=G$110,IF(doba!$Q38&gt;G$110,G$111,0),0)</f>
        <v>0</v>
      </c>
      <c r="H130">
        <f>IF(doba!$P38&lt;=H$110,IF(doba!$Q38&gt;H$110,H$111,0),0)</f>
        <v>0</v>
      </c>
      <c r="I130">
        <f>IF(doba!$P38&lt;=I$110,IF(doba!$Q38&gt;I$110,I$111,0),0)</f>
        <v>0</v>
      </c>
      <c r="J130">
        <f>IF(doba!$P38&lt;=J$110,IF(doba!$Q38&gt;J$110,J$111,0),0)</f>
        <v>0</v>
      </c>
      <c r="K130">
        <f>IF(doba!$P38&lt;=K$110,IF(doba!$Q38&gt;K$110,K$111,0),0)</f>
        <v>0</v>
      </c>
      <c r="L130">
        <f>IF(doba!$P38&lt;=L$110,IF(doba!$Q38&gt;L$110,L$111,0),0)</f>
        <v>0</v>
      </c>
      <c r="M130">
        <f>IF(doba!$P38&lt;=M$110,IF(doba!$Q38&gt;M$110,M$111,0),0)</f>
        <v>0</v>
      </c>
      <c r="N130">
        <f>IF(doba!$P38&lt;=N$110,IF(doba!$Q38&gt;N$110,N$111,0),0)</f>
        <v>0</v>
      </c>
      <c r="O130">
        <f>IF(doba!$P38&lt;=O$110,IF(doba!$Q38&gt;O$110,O$111,0),0)</f>
        <v>0</v>
      </c>
      <c r="P130">
        <f>IF(doba!$P38&lt;=P$110,IF(doba!$Q38&gt;P$110,P$111,0),0)</f>
        <v>0</v>
      </c>
      <c r="Q130">
        <f>IF(doba!$P38&lt;=Q$110,IF(doba!$Q38&gt;Q$110,Q$111,0),0)</f>
        <v>0</v>
      </c>
      <c r="R130">
        <f>IF(doba!$P38&lt;=R$110,IF(doba!$Q38&gt;R$110,R$111,0),0)</f>
        <v>0</v>
      </c>
      <c r="S130">
        <f>IF(doba!$P38&lt;=S$110,IF(doba!$Q38&gt;S$110,S$111,0),0)</f>
        <v>0</v>
      </c>
      <c r="T130">
        <f>IF(doba!$P38&lt;=T$110,IF(doba!$Q38&gt;T$110,T$111,0),0)</f>
        <v>0</v>
      </c>
      <c r="U130">
        <f>IF(doba!$P38&lt;=U$110,IF(doba!$Q38&gt;U$110,U$111,0),0)</f>
        <v>0</v>
      </c>
      <c r="V130">
        <f>IF(doba!$P38&lt;=V$110,IF(doba!$Q38&gt;V$110,V$111,0),0)</f>
        <v>0</v>
      </c>
      <c r="W130">
        <f>IF(doba!$P38&lt;=W$110,IF(doba!$Q38&gt;W$110,W$111,0),0)</f>
        <v>0</v>
      </c>
      <c r="X130">
        <f>IF(doba!$P38&lt;=X$110,IF(doba!$Q38&gt;X$110,X$111,0),0)</f>
        <v>0</v>
      </c>
      <c r="Y130">
        <f>IF(doba!$P38&lt;=Y$110,IF(doba!$Q38&gt;Y$110,Y$111,0),0)</f>
        <v>0</v>
      </c>
      <c r="Z130">
        <f>IF(doba!$P38&lt;=Z$110,IF(doba!$Q38&gt;Z$110,Z$111,0),0)</f>
        <v>0</v>
      </c>
      <c r="AA130">
        <f>IF(doba!$P38&lt;=AA$110,IF(doba!$Q38&gt;AA$110,AA$111,0),0)</f>
        <v>0</v>
      </c>
      <c r="AB130">
        <f>IF(doba!$P38&lt;=AB$110,IF(doba!$Q38&gt;AB$110,AB$111,0),0)</f>
        <v>0</v>
      </c>
      <c r="AC130" s="1">
        <f t="shared" si="4"/>
        <v>0</v>
      </c>
      <c r="AH130">
        <f>IF(doba!$P38&lt;=AH$110,IF(doba!$Q38&gt;AH$110,AH$111,0),0)</f>
        <v>0</v>
      </c>
      <c r="AI130">
        <f>IF(doba!$P38&lt;=AI$110,IF(doba!$Q38&gt;AI$110,AI$111,0),0)</f>
        <v>0</v>
      </c>
      <c r="AJ130">
        <f>IF(doba!$P38&lt;=AJ$110,IF(doba!$Q38&gt;AJ$110,AJ$111,0),0)</f>
        <v>0</v>
      </c>
      <c r="AK130">
        <f>IF(doba!$P38&lt;=AK$110,IF(doba!$Q38&gt;AK$110,AK$111,0),0)</f>
        <v>0</v>
      </c>
      <c r="AL130">
        <f>IF(doba!$P38&lt;=AL$110,IF(doba!$Q38&gt;AL$110,AL$111,0),0)</f>
        <v>0</v>
      </c>
      <c r="AM130">
        <f>IF(doba!$P38&lt;=AM$110,IF(doba!$Q38&gt;AM$110,AM$111,0),0)</f>
        <v>0</v>
      </c>
      <c r="AN130">
        <f>IF(doba!$P38&lt;=AN$110,IF(doba!$Q38&gt;AN$110,AN$111,0),0)</f>
        <v>0</v>
      </c>
      <c r="AO130">
        <f>IF(doba!$P38&lt;=AO$110,IF(doba!$Q38&gt;AO$110,AO$111,0),0)</f>
        <v>0</v>
      </c>
      <c r="AP130">
        <f>IF(doba!$P38&lt;=AP$110,IF(doba!$Q38&gt;AP$110,AP$111,0),0)</f>
        <v>0</v>
      </c>
      <c r="AQ130">
        <f>IF(doba!$P38&lt;=AQ$110,IF(doba!$Q38&gt;AQ$110,AQ$111,0),0)</f>
        <v>0</v>
      </c>
      <c r="AR130">
        <f>IF(doba!$P38&lt;=AR$110,IF(doba!$Q38&gt;AR$110,AR$111,0),0)</f>
        <v>0</v>
      </c>
      <c r="AS130">
        <f>IF(doba!$P38&lt;=AS$110,IF(doba!$Q38&gt;AS$110,AS$111,0),0)</f>
        <v>0</v>
      </c>
      <c r="AT130">
        <f>IF(doba!$P38&lt;=AT$110,IF(doba!$Q38&gt;AT$110,AT$111,0),0)</f>
        <v>0</v>
      </c>
      <c r="AU130">
        <f>IF(doba!$P38&lt;=AU$110,IF(doba!$Q38&gt;AU$110,AU$111,0),0)</f>
        <v>0</v>
      </c>
      <c r="AV130">
        <f>IF(doba!$P38&lt;=AV$110,IF(doba!$Q38&gt;AV$110,AV$111,0),0)</f>
        <v>0</v>
      </c>
      <c r="AW130">
        <f>IF(doba!$P38&lt;=AW$110,IF(doba!$Q38&gt;AW$110,AW$111,0),0)</f>
        <v>0</v>
      </c>
      <c r="AX130">
        <f>IF(doba!$P38&lt;=AX$110,IF(doba!$Q38&gt;AX$110,AX$111,0),0)</f>
        <v>0</v>
      </c>
      <c r="AY130">
        <f>IF(doba!$P38&lt;=AY$110,IF(doba!$Q38&gt;AY$110,AY$111,0),0)</f>
        <v>0</v>
      </c>
      <c r="AZ130">
        <f>IF(doba!$P38&lt;=AZ$110,IF(doba!$Q38&gt;AZ$110,AZ$111,0),0)</f>
        <v>0</v>
      </c>
      <c r="BA130">
        <f>IF(doba!$P38&lt;=BA$110,IF(doba!$Q38&gt;BA$110,BA$111,0),0)</f>
        <v>0</v>
      </c>
      <c r="BB130">
        <f>IF(doba!$P38&lt;=BB$110,IF(doba!$Q38&gt;BB$110,BB$111,0),0)</f>
        <v>0</v>
      </c>
      <c r="BC130">
        <f>IF(doba!$P38&lt;=BC$110,IF(doba!$Q38&gt;BC$110,BC$111,0),0)</f>
        <v>0</v>
      </c>
      <c r="BD130">
        <f>IF(doba!$P38&lt;=BD$110,IF(doba!$Q38&gt;BD$110,BD$111,0),0)</f>
        <v>0</v>
      </c>
      <c r="BE130">
        <f>IF(doba!$P38&lt;=BE$110,IF(doba!$Q38&gt;BE$110,BE$111,0),0)</f>
        <v>0</v>
      </c>
      <c r="BF130" s="1">
        <f t="shared" si="5"/>
        <v>0</v>
      </c>
    </row>
    <row r="131" spans="1:58" x14ac:dyDescent="0.2">
      <c r="A131">
        <v>20</v>
      </c>
      <c r="B131">
        <f>doba!$P39</f>
        <v>0</v>
      </c>
      <c r="C131">
        <f>doba!$Q39</f>
        <v>0</v>
      </c>
      <c r="E131">
        <f>IF(doba!$P39&lt;=E$110,IF(doba!$Q39&gt;E$110,E$111,0),0)</f>
        <v>0</v>
      </c>
      <c r="F131">
        <f>IF(doba!$P39&lt;=F$110,IF(doba!$Q39&gt;F$110,F$111,0),0)</f>
        <v>0</v>
      </c>
      <c r="G131">
        <f>IF(doba!$P39&lt;=G$110,IF(doba!$Q39&gt;G$110,G$111,0),0)</f>
        <v>0</v>
      </c>
      <c r="H131">
        <f>IF(doba!$P39&lt;=H$110,IF(doba!$Q39&gt;H$110,H$111,0),0)</f>
        <v>0</v>
      </c>
      <c r="I131">
        <f>IF(doba!$P39&lt;=I$110,IF(doba!$Q39&gt;I$110,I$111,0),0)</f>
        <v>0</v>
      </c>
      <c r="J131">
        <f>IF(doba!$P39&lt;=J$110,IF(doba!$Q39&gt;J$110,J$111,0),0)</f>
        <v>0</v>
      </c>
      <c r="K131">
        <f>IF(doba!$P39&lt;=K$110,IF(doba!$Q39&gt;K$110,K$111,0),0)</f>
        <v>0</v>
      </c>
      <c r="L131">
        <f>IF(doba!$P39&lt;=L$110,IF(doba!$Q39&gt;L$110,L$111,0),0)</f>
        <v>0</v>
      </c>
      <c r="M131">
        <f>IF(doba!$P39&lt;=M$110,IF(doba!$Q39&gt;M$110,M$111,0),0)</f>
        <v>0</v>
      </c>
      <c r="N131">
        <f>IF(doba!$P39&lt;=N$110,IF(doba!$Q39&gt;N$110,N$111,0),0)</f>
        <v>0</v>
      </c>
      <c r="O131">
        <f>IF(doba!$P39&lt;=O$110,IF(doba!$Q39&gt;O$110,O$111,0),0)</f>
        <v>0</v>
      </c>
      <c r="P131">
        <f>IF(doba!$P39&lt;=P$110,IF(doba!$Q39&gt;P$110,P$111,0),0)</f>
        <v>0</v>
      </c>
      <c r="Q131">
        <f>IF(doba!$P39&lt;=Q$110,IF(doba!$Q39&gt;Q$110,Q$111,0),0)</f>
        <v>0</v>
      </c>
      <c r="R131">
        <f>IF(doba!$P39&lt;=R$110,IF(doba!$Q39&gt;R$110,R$111,0),0)</f>
        <v>0</v>
      </c>
      <c r="S131">
        <f>IF(doba!$P39&lt;=S$110,IF(doba!$Q39&gt;S$110,S$111,0),0)</f>
        <v>0</v>
      </c>
      <c r="T131">
        <f>IF(doba!$P39&lt;=T$110,IF(doba!$Q39&gt;T$110,T$111,0),0)</f>
        <v>0</v>
      </c>
      <c r="U131">
        <f>IF(doba!$P39&lt;=U$110,IF(doba!$Q39&gt;U$110,U$111,0),0)</f>
        <v>0</v>
      </c>
      <c r="V131">
        <f>IF(doba!$P39&lt;=V$110,IF(doba!$Q39&gt;V$110,V$111,0),0)</f>
        <v>0</v>
      </c>
      <c r="W131">
        <f>IF(doba!$P39&lt;=W$110,IF(doba!$Q39&gt;W$110,W$111,0),0)</f>
        <v>0</v>
      </c>
      <c r="X131">
        <f>IF(doba!$P39&lt;=X$110,IF(doba!$Q39&gt;X$110,X$111,0),0)</f>
        <v>0</v>
      </c>
      <c r="Y131">
        <f>IF(doba!$P39&lt;=Y$110,IF(doba!$Q39&gt;Y$110,Y$111,0),0)</f>
        <v>0</v>
      </c>
      <c r="Z131">
        <f>IF(doba!$P39&lt;=Z$110,IF(doba!$Q39&gt;Z$110,Z$111,0),0)</f>
        <v>0</v>
      </c>
      <c r="AA131">
        <f>IF(doba!$P39&lt;=AA$110,IF(doba!$Q39&gt;AA$110,AA$111,0),0)</f>
        <v>0</v>
      </c>
      <c r="AB131">
        <f>IF(doba!$P39&lt;=AB$110,IF(doba!$Q39&gt;AB$110,AB$111,0),0)</f>
        <v>0</v>
      </c>
      <c r="AC131" s="1">
        <f t="shared" si="4"/>
        <v>0</v>
      </c>
      <c r="AH131">
        <f>IF(doba!$P39&lt;=AH$110,IF(doba!$Q39&gt;AH$110,AH$111,0),0)</f>
        <v>0</v>
      </c>
      <c r="AI131">
        <f>IF(doba!$P39&lt;=AI$110,IF(doba!$Q39&gt;AI$110,AI$111,0),0)</f>
        <v>0</v>
      </c>
      <c r="AJ131">
        <f>IF(doba!$P39&lt;=AJ$110,IF(doba!$Q39&gt;AJ$110,AJ$111,0),0)</f>
        <v>0</v>
      </c>
      <c r="AK131">
        <f>IF(doba!$P39&lt;=AK$110,IF(doba!$Q39&gt;AK$110,AK$111,0),0)</f>
        <v>0</v>
      </c>
      <c r="AL131">
        <f>IF(doba!$P39&lt;=AL$110,IF(doba!$Q39&gt;AL$110,AL$111,0),0)</f>
        <v>0</v>
      </c>
      <c r="AM131">
        <f>IF(doba!$P39&lt;=AM$110,IF(doba!$Q39&gt;AM$110,AM$111,0),0)</f>
        <v>0</v>
      </c>
      <c r="AN131">
        <f>IF(doba!$P39&lt;=AN$110,IF(doba!$Q39&gt;AN$110,AN$111,0),0)</f>
        <v>0</v>
      </c>
      <c r="AO131">
        <f>IF(doba!$P39&lt;=AO$110,IF(doba!$Q39&gt;AO$110,AO$111,0),0)</f>
        <v>0</v>
      </c>
      <c r="AP131">
        <f>IF(doba!$P39&lt;=AP$110,IF(doba!$Q39&gt;AP$110,AP$111,0),0)</f>
        <v>0</v>
      </c>
      <c r="AQ131">
        <f>IF(doba!$P39&lt;=AQ$110,IF(doba!$Q39&gt;AQ$110,AQ$111,0),0)</f>
        <v>0</v>
      </c>
      <c r="AR131">
        <f>IF(doba!$P39&lt;=AR$110,IF(doba!$Q39&gt;AR$110,AR$111,0),0)</f>
        <v>0</v>
      </c>
      <c r="AS131">
        <f>IF(doba!$P39&lt;=AS$110,IF(doba!$Q39&gt;AS$110,AS$111,0),0)</f>
        <v>0</v>
      </c>
      <c r="AT131">
        <f>IF(doba!$P39&lt;=AT$110,IF(doba!$Q39&gt;AT$110,AT$111,0),0)</f>
        <v>0</v>
      </c>
      <c r="AU131">
        <f>IF(doba!$P39&lt;=AU$110,IF(doba!$Q39&gt;AU$110,AU$111,0),0)</f>
        <v>0</v>
      </c>
      <c r="AV131">
        <f>IF(doba!$P39&lt;=AV$110,IF(doba!$Q39&gt;AV$110,AV$111,0),0)</f>
        <v>0</v>
      </c>
      <c r="AW131">
        <f>IF(doba!$P39&lt;=AW$110,IF(doba!$Q39&gt;AW$110,AW$111,0),0)</f>
        <v>0</v>
      </c>
      <c r="AX131">
        <f>IF(doba!$P39&lt;=AX$110,IF(doba!$Q39&gt;AX$110,AX$111,0),0)</f>
        <v>0</v>
      </c>
      <c r="AY131">
        <f>IF(doba!$P39&lt;=AY$110,IF(doba!$Q39&gt;AY$110,AY$111,0),0)</f>
        <v>0</v>
      </c>
      <c r="AZ131">
        <f>IF(doba!$P39&lt;=AZ$110,IF(doba!$Q39&gt;AZ$110,AZ$111,0),0)</f>
        <v>0</v>
      </c>
      <c r="BA131">
        <f>IF(doba!$P39&lt;=BA$110,IF(doba!$Q39&gt;BA$110,BA$111,0),0)</f>
        <v>0</v>
      </c>
      <c r="BB131">
        <f>IF(doba!$P39&lt;=BB$110,IF(doba!$Q39&gt;BB$110,BB$111,0),0)</f>
        <v>0</v>
      </c>
      <c r="BC131">
        <f>IF(doba!$P39&lt;=BC$110,IF(doba!$Q39&gt;BC$110,BC$111,0),0)</f>
        <v>0</v>
      </c>
      <c r="BD131">
        <f>IF(doba!$P39&lt;=BD$110,IF(doba!$Q39&gt;BD$110,BD$111,0),0)</f>
        <v>0</v>
      </c>
      <c r="BE131">
        <f>IF(doba!$P39&lt;=BE$110,IF(doba!$Q39&gt;BE$110,BE$111,0),0)</f>
        <v>0</v>
      </c>
      <c r="BF131" s="1">
        <f t="shared" si="5"/>
        <v>0</v>
      </c>
    </row>
    <row r="132" spans="1:58" x14ac:dyDescent="0.2">
      <c r="A132">
        <v>21</v>
      </c>
      <c r="B132">
        <f>doba!$P40</f>
        <v>0</v>
      </c>
      <c r="C132">
        <f>doba!$Q40</f>
        <v>0</v>
      </c>
      <c r="E132">
        <f>IF(doba!$P40&lt;=E$110,IF(doba!$Q40&gt;E$110,E$111,0),0)</f>
        <v>0</v>
      </c>
      <c r="F132">
        <f>IF(doba!$P40&lt;=F$110,IF(doba!$Q40&gt;F$110,F$111,0),0)</f>
        <v>0</v>
      </c>
      <c r="G132">
        <f>IF(doba!$P40&lt;=G$110,IF(doba!$Q40&gt;G$110,G$111,0),0)</f>
        <v>0</v>
      </c>
      <c r="H132">
        <f>IF(doba!$P40&lt;=H$110,IF(doba!$Q40&gt;H$110,H$111,0),0)</f>
        <v>0</v>
      </c>
      <c r="I132">
        <f>IF(doba!$P40&lt;=I$110,IF(doba!$Q40&gt;I$110,I$111,0),0)</f>
        <v>0</v>
      </c>
      <c r="J132">
        <f>IF(doba!$P40&lt;=J$110,IF(doba!$Q40&gt;J$110,J$111,0),0)</f>
        <v>0</v>
      </c>
      <c r="K132">
        <f>IF(doba!$P40&lt;=K$110,IF(doba!$Q40&gt;K$110,K$111,0),0)</f>
        <v>0</v>
      </c>
      <c r="L132">
        <f>IF(doba!$P40&lt;=L$110,IF(doba!$Q40&gt;L$110,L$111,0),0)</f>
        <v>0</v>
      </c>
      <c r="M132">
        <f>IF(doba!$P40&lt;=M$110,IF(doba!$Q40&gt;M$110,M$111,0),0)</f>
        <v>0</v>
      </c>
      <c r="N132">
        <f>IF(doba!$P40&lt;=N$110,IF(doba!$Q40&gt;N$110,N$111,0),0)</f>
        <v>0</v>
      </c>
      <c r="O132">
        <f>IF(doba!$P40&lt;=O$110,IF(doba!$Q40&gt;O$110,O$111,0),0)</f>
        <v>0</v>
      </c>
      <c r="P132">
        <f>IF(doba!$P40&lt;=P$110,IF(doba!$Q40&gt;P$110,P$111,0),0)</f>
        <v>0</v>
      </c>
      <c r="Q132">
        <f>IF(doba!$P40&lt;=Q$110,IF(doba!$Q40&gt;Q$110,Q$111,0),0)</f>
        <v>0</v>
      </c>
      <c r="R132">
        <f>IF(doba!$P40&lt;=R$110,IF(doba!$Q40&gt;R$110,R$111,0),0)</f>
        <v>0</v>
      </c>
      <c r="S132">
        <f>IF(doba!$P40&lt;=S$110,IF(doba!$Q40&gt;S$110,S$111,0),0)</f>
        <v>0</v>
      </c>
      <c r="T132">
        <f>IF(doba!$P40&lt;=T$110,IF(doba!$Q40&gt;T$110,T$111,0),0)</f>
        <v>0</v>
      </c>
      <c r="U132">
        <f>IF(doba!$P40&lt;=U$110,IF(doba!$Q40&gt;U$110,U$111,0),0)</f>
        <v>0</v>
      </c>
      <c r="V132">
        <f>IF(doba!$P40&lt;=V$110,IF(doba!$Q40&gt;V$110,V$111,0),0)</f>
        <v>0</v>
      </c>
      <c r="W132">
        <f>IF(doba!$P40&lt;=W$110,IF(doba!$Q40&gt;W$110,W$111,0),0)</f>
        <v>0</v>
      </c>
      <c r="X132">
        <f>IF(doba!$P40&lt;=X$110,IF(doba!$Q40&gt;X$110,X$111,0),0)</f>
        <v>0</v>
      </c>
      <c r="Y132">
        <f>IF(doba!$P40&lt;=Y$110,IF(doba!$Q40&gt;Y$110,Y$111,0),0)</f>
        <v>0</v>
      </c>
      <c r="Z132">
        <f>IF(doba!$P40&lt;=Z$110,IF(doba!$Q40&gt;Z$110,Z$111,0),0)</f>
        <v>0</v>
      </c>
      <c r="AA132">
        <f>IF(doba!$P40&lt;=AA$110,IF(doba!$Q40&gt;AA$110,AA$111,0),0)</f>
        <v>0</v>
      </c>
      <c r="AB132">
        <f>IF(doba!$P40&lt;=AB$110,IF(doba!$Q40&gt;AB$110,AB$111,0),0)</f>
        <v>0</v>
      </c>
      <c r="AC132" s="1">
        <f t="shared" si="4"/>
        <v>0</v>
      </c>
      <c r="AH132">
        <f>IF(doba!$P40&lt;=AH$110,IF(doba!$Q40&gt;AH$110,AH$111,0),0)</f>
        <v>0</v>
      </c>
      <c r="AI132">
        <f>IF(doba!$P40&lt;=AI$110,IF(doba!$Q40&gt;AI$110,AI$111,0),0)</f>
        <v>0</v>
      </c>
      <c r="AJ132">
        <f>IF(doba!$P40&lt;=AJ$110,IF(doba!$Q40&gt;AJ$110,AJ$111,0),0)</f>
        <v>0</v>
      </c>
      <c r="AK132">
        <f>IF(doba!$P40&lt;=AK$110,IF(doba!$Q40&gt;AK$110,AK$111,0),0)</f>
        <v>0</v>
      </c>
      <c r="AL132">
        <f>IF(doba!$P40&lt;=AL$110,IF(doba!$Q40&gt;AL$110,AL$111,0),0)</f>
        <v>0</v>
      </c>
      <c r="AM132">
        <f>IF(doba!$P40&lt;=AM$110,IF(doba!$Q40&gt;AM$110,AM$111,0),0)</f>
        <v>0</v>
      </c>
      <c r="AN132">
        <f>IF(doba!$P40&lt;=AN$110,IF(doba!$Q40&gt;AN$110,AN$111,0),0)</f>
        <v>0</v>
      </c>
      <c r="AO132">
        <f>IF(doba!$P40&lt;=AO$110,IF(doba!$Q40&gt;AO$110,AO$111,0),0)</f>
        <v>0</v>
      </c>
      <c r="AP132">
        <f>IF(doba!$P40&lt;=AP$110,IF(doba!$Q40&gt;AP$110,AP$111,0),0)</f>
        <v>0</v>
      </c>
      <c r="AQ132">
        <f>IF(doba!$P40&lt;=AQ$110,IF(doba!$Q40&gt;AQ$110,AQ$111,0),0)</f>
        <v>0</v>
      </c>
      <c r="AR132">
        <f>IF(doba!$P40&lt;=AR$110,IF(doba!$Q40&gt;AR$110,AR$111,0),0)</f>
        <v>0</v>
      </c>
      <c r="AS132">
        <f>IF(doba!$P40&lt;=AS$110,IF(doba!$Q40&gt;AS$110,AS$111,0),0)</f>
        <v>0</v>
      </c>
      <c r="AT132">
        <f>IF(doba!$P40&lt;=AT$110,IF(doba!$Q40&gt;AT$110,AT$111,0),0)</f>
        <v>0</v>
      </c>
      <c r="AU132">
        <f>IF(doba!$P40&lt;=AU$110,IF(doba!$Q40&gt;AU$110,AU$111,0),0)</f>
        <v>0</v>
      </c>
      <c r="AV132">
        <f>IF(doba!$P40&lt;=AV$110,IF(doba!$Q40&gt;AV$110,AV$111,0),0)</f>
        <v>0</v>
      </c>
      <c r="AW132">
        <f>IF(doba!$P40&lt;=AW$110,IF(doba!$Q40&gt;AW$110,AW$111,0),0)</f>
        <v>0</v>
      </c>
      <c r="AX132">
        <f>IF(doba!$P40&lt;=AX$110,IF(doba!$Q40&gt;AX$110,AX$111,0),0)</f>
        <v>0</v>
      </c>
      <c r="AY132">
        <f>IF(doba!$P40&lt;=AY$110,IF(doba!$Q40&gt;AY$110,AY$111,0),0)</f>
        <v>0</v>
      </c>
      <c r="AZ132">
        <f>IF(doba!$P40&lt;=AZ$110,IF(doba!$Q40&gt;AZ$110,AZ$111,0),0)</f>
        <v>0</v>
      </c>
      <c r="BA132">
        <f>IF(doba!$P40&lt;=BA$110,IF(doba!$Q40&gt;BA$110,BA$111,0),0)</f>
        <v>0</v>
      </c>
      <c r="BB132">
        <f>IF(doba!$P40&lt;=BB$110,IF(doba!$Q40&gt;BB$110,BB$111,0),0)</f>
        <v>0</v>
      </c>
      <c r="BC132">
        <f>IF(doba!$P40&lt;=BC$110,IF(doba!$Q40&gt;BC$110,BC$111,0),0)</f>
        <v>0</v>
      </c>
      <c r="BD132">
        <f>IF(doba!$P40&lt;=BD$110,IF(doba!$Q40&gt;BD$110,BD$111,0),0)</f>
        <v>0</v>
      </c>
      <c r="BE132">
        <f>IF(doba!$P40&lt;=BE$110,IF(doba!$Q40&gt;BE$110,BE$111,0),0)</f>
        <v>0</v>
      </c>
      <c r="BF132" s="1">
        <f t="shared" si="5"/>
        <v>0</v>
      </c>
    </row>
    <row r="133" spans="1:58" x14ac:dyDescent="0.2">
      <c r="A133">
        <v>22</v>
      </c>
      <c r="B133">
        <f>doba!$P41</f>
        <v>0</v>
      </c>
      <c r="C133">
        <f>doba!$Q41</f>
        <v>0</v>
      </c>
      <c r="E133">
        <f>IF(doba!$P41&lt;=E$110,IF(doba!$Q41&gt;E$110,E$111,0),0)</f>
        <v>0</v>
      </c>
      <c r="F133">
        <f>IF(doba!$P41&lt;=F$110,IF(doba!$Q41&gt;F$110,F$111,0),0)</f>
        <v>0</v>
      </c>
      <c r="G133">
        <f>IF(doba!$P41&lt;=G$110,IF(doba!$Q41&gt;G$110,G$111,0),0)</f>
        <v>0</v>
      </c>
      <c r="H133">
        <f>IF(doba!$P41&lt;=H$110,IF(doba!$Q41&gt;H$110,H$111,0),0)</f>
        <v>0</v>
      </c>
      <c r="I133">
        <f>IF(doba!$P41&lt;=I$110,IF(doba!$Q41&gt;I$110,I$111,0),0)</f>
        <v>0</v>
      </c>
      <c r="J133">
        <f>IF(doba!$P41&lt;=J$110,IF(doba!$Q41&gt;J$110,J$111,0),0)</f>
        <v>0</v>
      </c>
      <c r="K133">
        <f>IF(doba!$P41&lt;=K$110,IF(doba!$Q41&gt;K$110,K$111,0),0)</f>
        <v>0</v>
      </c>
      <c r="L133">
        <f>IF(doba!$P41&lt;=L$110,IF(doba!$Q41&gt;L$110,L$111,0),0)</f>
        <v>0</v>
      </c>
      <c r="M133">
        <f>IF(doba!$P41&lt;=M$110,IF(doba!$Q41&gt;M$110,M$111,0),0)</f>
        <v>0</v>
      </c>
      <c r="N133">
        <f>IF(doba!$P41&lt;=N$110,IF(doba!$Q41&gt;N$110,N$111,0),0)</f>
        <v>0</v>
      </c>
      <c r="O133">
        <f>IF(doba!$P41&lt;=O$110,IF(doba!$Q41&gt;O$110,O$111,0),0)</f>
        <v>0</v>
      </c>
      <c r="P133">
        <f>IF(doba!$P41&lt;=P$110,IF(doba!$Q41&gt;P$110,P$111,0),0)</f>
        <v>0</v>
      </c>
      <c r="Q133">
        <f>IF(doba!$P41&lt;=Q$110,IF(doba!$Q41&gt;Q$110,Q$111,0),0)</f>
        <v>0</v>
      </c>
      <c r="R133">
        <f>IF(doba!$P41&lt;=R$110,IF(doba!$Q41&gt;R$110,R$111,0),0)</f>
        <v>0</v>
      </c>
      <c r="S133">
        <f>IF(doba!$P41&lt;=S$110,IF(doba!$Q41&gt;S$110,S$111,0),0)</f>
        <v>0</v>
      </c>
      <c r="T133">
        <f>IF(doba!$P41&lt;=T$110,IF(doba!$Q41&gt;T$110,T$111,0),0)</f>
        <v>0</v>
      </c>
      <c r="U133">
        <f>IF(doba!$P41&lt;=U$110,IF(doba!$Q41&gt;U$110,U$111,0),0)</f>
        <v>0</v>
      </c>
      <c r="V133">
        <f>IF(doba!$P41&lt;=V$110,IF(doba!$Q41&gt;V$110,V$111,0),0)</f>
        <v>0</v>
      </c>
      <c r="W133">
        <f>IF(doba!$P41&lt;=W$110,IF(doba!$Q41&gt;W$110,W$111,0),0)</f>
        <v>0</v>
      </c>
      <c r="X133">
        <f>IF(doba!$P41&lt;=X$110,IF(doba!$Q41&gt;X$110,X$111,0),0)</f>
        <v>0</v>
      </c>
      <c r="Y133">
        <f>IF(doba!$P41&lt;=Y$110,IF(doba!$Q41&gt;Y$110,Y$111,0),0)</f>
        <v>0</v>
      </c>
      <c r="Z133">
        <f>IF(doba!$P41&lt;=Z$110,IF(doba!$Q41&gt;Z$110,Z$111,0),0)</f>
        <v>0</v>
      </c>
      <c r="AA133">
        <f>IF(doba!$P41&lt;=AA$110,IF(doba!$Q41&gt;AA$110,AA$111,0),0)</f>
        <v>0</v>
      </c>
      <c r="AB133">
        <f>IF(doba!$P41&lt;=AB$110,IF(doba!$Q41&gt;AB$110,AB$111,0),0)</f>
        <v>0</v>
      </c>
      <c r="AC133" s="1">
        <f t="shared" si="4"/>
        <v>0</v>
      </c>
      <c r="AH133">
        <f>IF(doba!$P41&lt;=AH$110,IF(doba!$Q41&gt;AH$110,AH$111,0),0)</f>
        <v>0</v>
      </c>
      <c r="AI133">
        <f>IF(doba!$P41&lt;=AI$110,IF(doba!$Q41&gt;AI$110,AI$111,0),0)</f>
        <v>0</v>
      </c>
      <c r="AJ133">
        <f>IF(doba!$P41&lt;=AJ$110,IF(doba!$Q41&gt;AJ$110,AJ$111,0),0)</f>
        <v>0</v>
      </c>
      <c r="AK133">
        <f>IF(doba!$P41&lt;=AK$110,IF(doba!$Q41&gt;AK$110,AK$111,0),0)</f>
        <v>0</v>
      </c>
      <c r="AL133">
        <f>IF(doba!$P41&lt;=AL$110,IF(doba!$Q41&gt;AL$110,AL$111,0),0)</f>
        <v>0</v>
      </c>
      <c r="AM133">
        <f>IF(doba!$P41&lt;=AM$110,IF(doba!$Q41&gt;AM$110,AM$111,0),0)</f>
        <v>0</v>
      </c>
      <c r="AN133">
        <f>IF(doba!$P41&lt;=AN$110,IF(doba!$Q41&gt;AN$110,AN$111,0),0)</f>
        <v>0</v>
      </c>
      <c r="AO133">
        <f>IF(doba!$P41&lt;=AO$110,IF(doba!$Q41&gt;AO$110,AO$111,0),0)</f>
        <v>0</v>
      </c>
      <c r="AP133">
        <f>IF(doba!$P41&lt;=AP$110,IF(doba!$Q41&gt;AP$110,AP$111,0),0)</f>
        <v>0</v>
      </c>
      <c r="AQ133">
        <f>IF(doba!$P41&lt;=AQ$110,IF(doba!$Q41&gt;AQ$110,AQ$111,0),0)</f>
        <v>0</v>
      </c>
      <c r="AR133">
        <f>IF(doba!$P41&lt;=AR$110,IF(doba!$Q41&gt;AR$110,AR$111,0),0)</f>
        <v>0</v>
      </c>
      <c r="AS133">
        <f>IF(doba!$P41&lt;=AS$110,IF(doba!$Q41&gt;AS$110,AS$111,0),0)</f>
        <v>0</v>
      </c>
      <c r="AT133">
        <f>IF(doba!$P41&lt;=AT$110,IF(doba!$Q41&gt;AT$110,AT$111,0),0)</f>
        <v>0</v>
      </c>
      <c r="AU133">
        <f>IF(doba!$P41&lt;=AU$110,IF(doba!$Q41&gt;AU$110,AU$111,0),0)</f>
        <v>0</v>
      </c>
      <c r="AV133">
        <f>IF(doba!$P41&lt;=AV$110,IF(doba!$Q41&gt;AV$110,AV$111,0),0)</f>
        <v>0</v>
      </c>
      <c r="AW133">
        <f>IF(doba!$P41&lt;=AW$110,IF(doba!$Q41&gt;AW$110,AW$111,0),0)</f>
        <v>0</v>
      </c>
      <c r="AX133">
        <f>IF(doba!$P41&lt;=AX$110,IF(doba!$Q41&gt;AX$110,AX$111,0),0)</f>
        <v>0</v>
      </c>
      <c r="AY133">
        <f>IF(doba!$P41&lt;=AY$110,IF(doba!$Q41&gt;AY$110,AY$111,0),0)</f>
        <v>0</v>
      </c>
      <c r="AZ133">
        <f>IF(doba!$P41&lt;=AZ$110,IF(doba!$Q41&gt;AZ$110,AZ$111,0),0)</f>
        <v>0</v>
      </c>
      <c r="BA133">
        <f>IF(doba!$P41&lt;=BA$110,IF(doba!$Q41&gt;BA$110,BA$111,0),0)</f>
        <v>0</v>
      </c>
      <c r="BB133">
        <f>IF(doba!$P41&lt;=BB$110,IF(doba!$Q41&gt;BB$110,BB$111,0),0)</f>
        <v>0</v>
      </c>
      <c r="BC133">
        <f>IF(doba!$P41&lt;=BC$110,IF(doba!$Q41&gt;BC$110,BC$111,0),0)</f>
        <v>0</v>
      </c>
      <c r="BD133">
        <f>IF(doba!$P41&lt;=BD$110,IF(doba!$Q41&gt;BD$110,BD$111,0),0)</f>
        <v>0</v>
      </c>
      <c r="BE133">
        <f>IF(doba!$P41&lt;=BE$110,IF(doba!$Q41&gt;BE$110,BE$111,0),0)</f>
        <v>0</v>
      </c>
      <c r="BF133" s="1">
        <f t="shared" si="5"/>
        <v>0</v>
      </c>
    </row>
    <row r="134" spans="1:58" x14ac:dyDescent="0.2">
      <c r="A134">
        <v>23</v>
      </c>
      <c r="B134">
        <f>doba!$P42</f>
        <v>0</v>
      </c>
      <c r="C134">
        <f>doba!$Q42</f>
        <v>0</v>
      </c>
      <c r="E134">
        <f>IF(doba!$P42&lt;=E$110,IF(doba!$Q42&gt;E$110,E$111,0),0)</f>
        <v>0</v>
      </c>
      <c r="F134">
        <f>IF(doba!$P42&lt;=F$110,IF(doba!$Q42&gt;F$110,F$111,0),0)</f>
        <v>0</v>
      </c>
      <c r="G134">
        <f>IF(doba!$P42&lt;=G$110,IF(doba!$Q42&gt;G$110,G$111,0),0)</f>
        <v>0</v>
      </c>
      <c r="H134">
        <f>IF(doba!$P42&lt;=H$110,IF(doba!$Q42&gt;H$110,H$111,0),0)</f>
        <v>0</v>
      </c>
      <c r="I134">
        <f>IF(doba!$P42&lt;=I$110,IF(doba!$Q42&gt;I$110,I$111,0),0)</f>
        <v>0</v>
      </c>
      <c r="J134">
        <f>IF(doba!$P42&lt;=J$110,IF(doba!$Q42&gt;J$110,J$111,0),0)</f>
        <v>0</v>
      </c>
      <c r="K134">
        <f>IF(doba!$P42&lt;=K$110,IF(doba!$Q42&gt;K$110,K$111,0),0)</f>
        <v>0</v>
      </c>
      <c r="L134">
        <f>IF(doba!$P42&lt;=L$110,IF(doba!$Q42&gt;L$110,L$111,0),0)</f>
        <v>0</v>
      </c>
      <c r="M134">
        <f>IF(doba!$P42&lt;=M$110,IF(doba!$Q42&gt;M$110,M$111,0),0)</f>
        <v>0</v>
      </c>
      <c r="N134">
        <f>IF(doba!$P42&lt;=N$110,IF(doba!$Q42&gt;N$110,N$111,0),0)</f>
        <v>0</v>
      </c>
      <c r="O134">
        <f>IF(doba!$P42&lt;=O$110,IF(doba!$Q42&gt;O$110,O$111,0),0)</f>
        <v>0</v>
      </c>
      <c r="P134">
        <f>IF(doba!$P42&lt;=P$110,IF(doba!$Q42&gt;P$110,P$111,0),0)</f>
        <v>0</v>
      </c>
      <c r="Q134">
        <f>IF(doba!$P42&lt;=Q$110,IF(doba!$Q42&gt;Q$110,Q$111,0),0)</f>
        <v>0</v>
      </c>
      <c r="R134">
        <f>IF(doba!$P42&lt;=R$110,IF(doba!$Q42&gt;R$110,R$111,0),0)</f>
        <v>0</v>
      </c>
      <c r="S134">
        <f>IF(doba!$P42&lt;=S$110,IF(doba!$Q42&gt;S$110,S$111,0),0)</f>
        <v>0</v>
      </c>
      <c r="T134">
        <f>IF(doba!$P42&lt;=T$110,IF(doba!$Q42&gt;T$110,T$111,0),0)</f>
        <v>0</v>
      </c>
      <c r="U134">
        <f>IF(doba!$P42&lt;=U$110,IF(doba!$Q42&gt;U$110,U$111,0),0)</f>
        <v>0</v>
      </c>
      <c r="V134">
        <f>IF(doba!$P42&lt;=V$110,IF(doba!$Q42&gt;V$110,V$111,0),0)</f>
        <v>0</v>
      </c>
      <c r="W134">
        <f>IF(doba!$P42&lt;=W$110,IF(doba!$Q42&gt;W$110,W$111,0),0)</f>
        <v>0</v>
      </c>
      <c r="X134">
        <f>IF(doba!$P42&lt;=X$110,IF(doba!$Q42&gt;X$110,X$111,0),0)</f>
        <v>0</v>
      </c>
      <c r="Y134">
        <f>IF(doba!$P42&lt;=Y$110,IF(doba!$Q42&gt;Y$110,Y$111,0),0)</f>
        <v>0</v>
      </c>
      <c r="Z134">
        <f>IF(doba!$P42&lt;=Z$110,IF(doba!$Q42&gt;Z$110,Z$111,0),0)</f>
        <v>0</v>
      </c>
      <c r="AA134">
        <f>IF(doba!$P42&lt;=AA$110,IF(doba!$Q42&gt;AA$110,AA$111,0),0)</f>
        <v>0</v>
      </c>
      <c r="AB134">
        <f>IF(doba!$P42&lt;=AB$110,IF(doba!$Q42&gt;AB$110,AB$111,0),0)</f>
        <v>0</v>
      </c>
      <c r="AC134" s="1">
        <f t="shared" si="4"/>
        <v>0</v>
      </c>
      <c r="AH134">
        <f>IF(doba!$P42&lt;=AH$110,IF(doba!$Q42&gt;AH$110,AH$111,0),0)</f>
        <v>0</v>
      </c>
      <c r="AI134">
        <f>IF(doba!$P42&lt;=AI$110,IF(doba!$Q42&gt;AI$110,AI$111,0),0)</f>
        <v>0</v>
      </c>
      <c r="AJ134">
        <f>IF(doba!$P42&lt;=AJ$110,IF(doba!$Q42&gt;AJ$110,AJ$111,0),0)</f>
        <v>0</v>
      </c>
      <c r="AK134">
        <f>IF(doba!$P42&lt;=AK$110,IF(doba!$Q42&gt;AK$110,AK$111,0),0)</f>
        <v>0</v>
      </c>
      <c r="AL134">
        <f>IF(doba!$P42&lt;=AL$110,IF(doba!$Q42&gt;AL$110,AL$111,0),0)</f>
        <v>0</v>
      </c>
      <c r="AM134">
        <f>IF(doba!$P42&lt;=AM$110,IF(doba!$Q42&gt;AM$110,AM$111,0),0)</f>
        <v>0</v>
      </c>
      <c r="AN134">
        <f>IF(doba!$P42&lt;=AN$110,IF(doba!$Q42&gt;AN$110,AN$111,0),0)</f>
        <v>0</v>
      </c>
      <c r="AO134">
        <f>IF(doba!$P42&lt;=AO$110,IF(doba!$Q42&gt;AO$110,AO$111,0),0)</f>
        <v>0</v>
      </c>
      <c r="AP134">
        <f>IF(doba!$P42&lt;=AP$110,IF(doba!$Q42&gt;AP$110,AP$111,0),0)</f>
        <v>0</v>
      </c>
      <c r="AQ134">
        <f>IF(doba!$P42&lt;=AQ$110,IF(doba!$Q42&gt;AQ$110,AQ$111,0),0)</f>
        <v>0</v>
      </c>
      <c r="AR134">
        <f>IF(doba!$P42&lt;=AR$110,IF(doba!$Q42&gt;AR$110,AR$111,0),0)</f>
        <v>0</v>
      </c>
      <c r="AS134">
        <f>IF(doba!$P42&lt;=AS$110,IF(doba!$Q42&gt;AS$110,AS$111,0),0)</f>
        <v>0</v>
      </c>
      <c r="AT134">
        <f>IF(doba!$P42&lt;=AT$110,IF(doba!$Q42&gt;AT$110,AT$111,0),0)</f>
        <v>0</v>
      </c>
      <c r="AU134">
        <f>IF(doba!$P42&lt;=AU$110,IF(doba!$Q42&gt;AU$110,AU$111,0),0)</f>
        <v>0</v>
      </c>
      <c r="AV134">
        <f>IF(doba!$P42&lt;=AV$110,IF(doba!$Q42&gt;AV$110,AV$111,0),0)</f>
        <v>0</v>
      </c>
      <c r="AW134">
        <f>IF(doba!$P42&lt;=AW$110,IF(doba!$Q42&gt;AW$110,AW$111,0),0)</f>
        <v>0</v>
      </c>
      <c r="AX134">
        <f>IF(doba!$P42&lt;=AX$110,IF(doba!$Q42&gt;AX$110,AX$111,0),0)</f>
        <v>0</v>
      </c>
      <c r="AY134">
        <f>IF(doba!$P42&lt;=AY$110,IF(doba!$Q42&gt;AY$110,AY$111,0),0)</f>
        <v>0</v>
      </c>
      <c r="AZ134">
        <f>IF(doba!$P42&lt;=AZ$110,IF(doba!$Q42&gt;AZ$110,AZ$111,0),0)</f>
        <v>0</v>
      </c>
      <c r="BA134">
        <f>IF(doba!$P42&lt;=BA$110,IF(doba!$Q42&gt;BA$110,BA$111,0),0)</f>
        <v>0</v>
      </c>
      <c r="BB134">
        <f>IF(doba!$P42&lt;=BB$110,IF(doba!$Q42&gt;BB$110,BB$111,0),0)</f>
        <v>0</v>
      </c>
      <c r="BC134">
        <f>IF(doba!$P42&lt;=BC$110,IF(doba!$Q42&gt;BC$110,BC$111,0),0)</f>
        <v>0</v>
      </c>
      <c r="BD134">
        <f>IF(doba!$P42&lt;=BD$110,IF(doba!$Q42&gt;BD$110,BD$111,0),0)</f>
        <v>0</v>
      </c>
      <c r="BE134">
        <f>IF(doba!$P42&lt;=BE$110,IF(doba!$Q42&gt;BE$110,BE$111,0),0)</f>
        <v>0</v>
      </c>
      <c r="BF134" s="1">
        <f t="shared" si="5"/>
        <v>0</v>
      </c>
    </row>
    <row r="135" spans="1:58" x14ac:dyDescent="0.2">
      <c r="A135">
        <v>24</v>
      </c>
      <c r="B135">
        <f>doba!$P43</f>
        <v>0</v>
      </c>
      <c r="C135">
        <f>doba!$Q43</f>
        <v>0</v>
      </c>
      <c r="E135">
        <f>IF(doba!$P43&lt;=E$110,IF(doba!$Q43&gt;E$110,E$111,0),0)</f>
        <v>0</v>
      </c>
      <c r="F135">
        <f>IF(doba!$P43&lt;=F$110,IF(doba!$Q43&gt;F$110,F$111,0),0)</f>
        <v>0</v>
      </c>
      <c r="G135">
        <f>IF(doba!$P43&lt;=G$110,IF(doba!$Q43&gt;G$110,G$111,0),0)</f>
        <v>0</v>
      </c>
      <c r="H135">
        <f>IF(doba!$P43&lt;=H$110,IF(doba!$Q43&gt;H$110,H$111,0),0)</f>
        <v>0</v>
      </c>
      <c r="I135">
        <f>IF(doba!$P43&lt;=I$110,IF(doba!$Q43&gt;I$110,I$111,0),0)</f>
        <v>0</v>
      </c>
      <c r="J135">
        <f>IF(doba!$P43&lt;=J$110,IF(doba!$Q43&gt;J$110,J$111,0),0)</f>
        <v>0</v>
      </c>
      <c r="K135">
        <f>IF(doba!$P43&lt;=K$110,IF(doba!$Q43&gt;K$110,K$111,0),0)</f>
        <v>0</v>
      </c>
      <c r="L135">
        <f>IF(doba!$P43&lt;=L$110,IF(doba!$Q43&gt;L$110,L$111,0),0)</f>
        <v>0</v>
      </c>
      <c r="M135">
        <f>IF(doba!$P43&lt;=M$110,IF(doba!$Q43&gt;M$110,M$111,0),0)</f>
        <v>0</v>
      </c>
      <c r="N135">
        <f>IF(doba!$P43&lt;=N$110,IF(doba!$Q43&gt;N$110,N$111,0),0)</f>
        <v>0</v>
      </c>
      <c r="O135">
        <f>IF(doba!$P43&lt;=O$110,IF(doba!$Q43&gt;O$110,O$111,0),0)</f>
        <v>0</v>
      </c>
      <c r="P135">
        <f>IF(doba!$P43&lt;=P$110,IF(doba!$Q43&gt;P$110,P$111,0),0)</f>
        <v>0</v>
      </c>
      <c r="Q135">
        <f>IF(doba!$P43&lt;=Q$110,IF(doba!$Q43&gt;Q$110,Q$111,0),0)</f>
        <v>0</v>
      </c>
      <c r="R135">
        <f>IF(doba!$P43&lt;=R$110,IF(doba!$Q43&gt;R$110,R$111,0),0)</f>
        <v>0</v>
      </c>
      <c r="S135">
        <f>IF(doba!$P43&lt;=S$110,IF(doba!$Q43&gt;S$110,S$111,0),0)</f>
        <v>0</v>
      </c>
      <c r="T135">
        <f>IF(doba!$P43&lt;=T$110,IF(doba!$Q43&gt;T$110,T$111,0),0)</f>
        <v>0</v>
      </c>
      <c r="U135">
        <f>IF(doba!$P43&lt;=U$110,IF(doba!$Q43&gt;U$110,U$111,0),0)</f>
        <v>0</v>
      </c>
      <c r="V135">
        <f>IF(doba!$P43&lt;=V$110,IF(doba!$Q43&gt;V$110,V$111,0),0)</f>
        <v>0</v>
      </c>
      <c r="W135">
        <f>IF(doba!$P43&lt;=W$110,IF(doba!$Q43&gt;W$110,W$111,0),0)</f>
        <v>0</v>
      </c>
      <c r="X135">
        <f>IF(doba!$P43&lt;=X$110,IF(doba!$Q43&gt;X$110,X$111,0),0)</f>
        <v>0</v>
      </c>
      <c r="Y135">
        <f>IF(doba!$P43&lt;=Y$110,IF(doba!$Q43&gt;Y$110,Y$111,0),0)</f>
        <v>0</v>
      </c>
      <c r="Z135">
        <f>IF(doba!$P43&lt;=Z$110,IF(doba!$Q43&gt;Z$110,Z$111,0),0)</f>
        <v>0</v>
      </c>
      <c r="AA135">
        <f>IF(doba!$P43&lt;=AA$110,IF(doba!$Q43&gt;AA$110,AA$111,0),0)</f>
        <v>0</v>
      </c>
      <c r="AB135">
        <f>IF(doba!$P43&lt;=AB$110,IF(doba!$Q43&gt;AB$110,AB$111,0),0)</f>
        <v>0</v>
      </c>
      <c r="AC135" s="1">
        <f t="shared" si="4"/>
        <v>0</v>
      </c>
      <c r="AH135">
        <f>IF(doba!$P43&lt;=AH$110,IF(doba!$Q43&gt;AH$110,AH$111,0),0)</f>
        <v>0</v>
      </c>
      <c r="AI135">
        <f>IF(doba!$P43&lt;=AI$110,IF(doba!$Q43&gt;AI$110,AI$111,0),0)</f>
        <v>0</v>
      </c>
      <c r="AJ135">
        <f>IF(doba!$P43&lt;=AJ$110,IF(doba!$Q43&gt;AJ$110,AJ$111,0),0)</f>
        <v>0</v>
      </c>
      <c r="AK135">
        <f>IF(doba!$P43&lt;=AK$110,IF(doba!$Q43&gt;AK$110,AK$111,0),0)</f>
        <v>0</v>
      </c>
      <c r="AL135">
        <f>IF(doba!$P43&lt;=AL$110,IF(doba!$Q43&gt;AL$110,AL$111,0),0)</f>
        <v>0</v>
      </c>
      <c r="AM135">
        <f>IF(doba!$P43&lt;=AM$110,IF(doba!$Q43&gt;AM$110,AM$111,0),0)</f>
        <v>0</v>
      </c>
      <c r="AN135">
        <f>IF(doba!$P43&lt;=AN$110,IF(doba!$Q43&gt;AN$110,AN$111,0),0)</f>
        <v>0</v>
      </c>
      <c r="AO135">
        <f>IF(doba!$P43&lt;=AO$110,IF(doba!$Q43&gt;AO$110,AO$111,0),0)</f>
        <v>0</v>
      </c>
      <c r="AP135">
        <f>IF(doba!$P43&lt;=AP$110,IF(doba!$Q43&gt;AP$110,AP$111,0),0)</f>
        <v>0</v>
      </c>
      <c r="AQ135">
        <f>IF(doba!$P43&lt;=AQ$110,IF(doba!$Q43&gt;AQ$110,AQ$111,0),0)</f>
        <v>0</v>
      </c>
      <c r="AR135">
        <f>IF(doba!$P43&lt;=AR$110,IF(doba!$Q43&gt;AR$110,AR$111,0),0)</f>
        <v>0</v>
      </c>
      <c r="AS135">
        <f>IF(doba!$P43&lt;=AS$110,IF(doba!$Q43&gt;AS$110,AS$111,0),0)</f>
        <v>0</v>
      </c>
      <c r="AT135">
        <f>IF(doba!$P43&lt;=AT$110,IF(doba!$Q43&gt;AT$110,AT$111,0),0)</f>
        <v>0</v>
      </c>
      <c r="AU135">
        <f>IF(doba!$P43&lt;=AU$110,IF(doba!$Q43&gt;AU$110,AU$111,0),0)</f>
        <v>0</v>
      </c>
      <c r="AV135">
        <f>IF(doba!$P43&lt;=AV$110,IF(doba!$Q43&gt;AV$110,AV$111,0),0)</f>
        <v>0</v>
      </c>
      <c r="AW135">
        <f>IF(doba!$P43&lt;=AW$110,IF(doba!$Q43&gt;AW$110,AW$111,0),0)</f>
        <v>0</v>
      </c>
      <c r="AX135">
        <f>IF(doba!$P43&lt;=AX$110,IF(doba!$Q43&gt;AX$110,AX$111,0),0)</f>
        <v>0</v>
      </c>
      <c r="AY135">
        <f>IF(doba!$P43&lt;=AY$110,IF(doba!$Q43&gt;AY$110,AY$111,0),0)</f>
        <v>0</v>
      </c>
      <c r="AZ135">
        <f>IF(doba!$P43&lt;=AZ$110,IF(doba!$Q43&gt;AZ$110,AZ$111,0),0)</f>
        <v>0</v>
      </c>
      <c r="BA135">
        <f>IF(doba!$P43&lt;=BA$110,IF(doba!$Q43&gt;BA$110,BA$111,0),0)</f>
        <v>0</v>
      </c>
      <c r="BB135">
        <f>IF(doba!$P43&lt;=BB$110,IF(doba!$Q43&gt;BB$110,BB$111,0),0)</f>
        <v>0</v>
      </c>
      <c r="BC135">
        <f>IF(doba!$P43&lt;=BC$110,IF(doba!$Q43&gt;BC$110,BC$111,0),0)</f>
        <v>0</v>
      </c>
      <c r="BD135">
        <f>IF(doba!$P43&lt;=BD$110,IF(doba!$Q43&gt;BD$110,BD$111,0),0)</f>
        <v>0</v>
      </c>
      <c r="BE135">
        <f>IF(doba!$P43&lt;=BE$110,IF(doba!$Q43&gt;BE$110,BE$111,0),0)</f>
        <v>0</v>
      </c>
      <c r="BF135" s="1">
        <f t="shared" si="5"/>
        <v>0</v>
      </c>
    </row>
    <row r="136" spans="1:58" x14ac:dyDescent="0.2">
      <c r="A136">
        <v>25</v>
      </c>
      <c r="B136">
        <f>doba!$P44</f>
        <v>0</v>
      </c>
      <c r="C136">
        <f>doba!$Q44</f>
        <v>0</v>
      </c>
      <c r="E136">
        <f>IF(doba!$P44&lt;=E$110,IF(doba!$Q44&gt;E$110,E$111,0),0)</f>
        <v>0</v>
      </c>
      <c r="F136">
        <f>IF(doba!$P44&lt;=F$110,IF(doba!$Q44&gt;F$110,F$111,0),0)</f>
        <v>0</v>
      </c>
      <c r="G136">
        <f>IF(doba!$P44&lt;=G$110,IF(doba!$Q44&gt;G$110,G$111,0),0)</f>
        <v>0</v>
      </c>
      <c r="H136">
        <f>IF(doba!$P44&lt;=H$110,IF(doba!$Q44&gt;H$110,H$111,0),0)</f>
        <v>0</v>
      </c>
      <c r="I136">
        <f>IF(doba!$P44&lt;=I$110,IF(doba!$Q44&gt;I$110,I$111,0),0)</f>
        <v>0</v>
      </c>
      <c r="J136">
        <f>IF(doba!$P44&lt;=J$110,IF(doba!$Q44&gt;J$110,J$111,0),0)</f>
        <v>0</v>
      </c>
      <c r="K136">
        <f>IF(doba!$P44&lt;=K$110,IF(doba!$Q44&gt;K$110,K$111,0),0)</f>
        <v>0</v>
      </c>
      <c r="L136">
        <f>IF(doba!$P44&lt;=L$110,IF(doba!$Q44&gt;L$110,L$111,0),0)</f>
        <v>0</v>
      </c>
      <c r="M136">
        <f>IF(doba!$P44&lt;=M$110,IF(doba!$Q44&gt;M$110,M$111,0),0)</f>
        <v>0</v>
      </c>
      <c r="N136">
        <f>IF(doba!$P44&lt;=N$110,IF(doba!$Q44&gt;N$110,N$111,0),0)</f>
        <v>0</v>
      </c>
      <c r="O136">
        <f>IF(doba!$P44&lt;=O$110,IF(doba!$Q44&gt;O$110,O$111,0),0)</f>
        <v>0</v>
      </c>
      <c r="P136">
        <f>IF(doba!$P44&lt;=P$110,IF(doba!$Q44&gt;P$110,P$111,0),0)</f>
        <v>0</v>
      </c>
      <c r="Q136">
        <f>IF(doba!$P44&lt;=Q$110,IF(doba!$Q44&gt;Q$110,Q$111,0),0)</f>
        <v>0</v>
      </c>
      <c r="R136">
        <f>IF(doba!$P44&lt;=R$110,IF(doba!$Q44&gt;R$110,R$111,0),0)</f>
        <v>0</v>
      </c>
      <c r="S136">
        <f>IF(doba!$P44&lt;=S$110,IF(doba!$Q44&gt;S$110,S$111,0),0)</f>
        <v>0</v>
      </c>
      <c r="T136">
        <f>IF(doba!$P44&lt;=T$110,IF(doba!$Q44&gt;T$110,T$111,0),0)</f>
        <v>0</v>
      </c>
      <c r="U136">
        <f>IF(doba!$P44&lt;=U$110,IF(doba!$Q44&gt;U$110,U$111,0),0)</f>
        <v>0</v>
      </c>
      <c r="V136">
        <f>IF(doba!$P44&lt;=V$110,IF(doba!$Q44&gt;V$110,V$111,0),0)</f>
        <v>0</v>
      </c>
      <c r="W136">
        <f>IF(doba!$P44&lt;=W$110,IF(doba!$Q44&gt;W$110,W$111,0),0)</f>
        <v>0</v>
      </c>
      <c r="X136">
        <f>IF(doba!$P44&lt;=X$110,IF(doba!$Q44&gt;X$110,X$111,0),0)</f>
        <v>0</v>
      </c>
      <c r="Y136">
        <f>IF(doba!$P44&lt;=Y$110,IF(doba!$Q44&gt;Y$110,Y$111,0),0)</f>
        <v>0</v>
      </c>
      <c r="Z136">
        <f>IF(doba!$P44&lt;=Z$110,IF(doba!$Q44&gt;Z$110,Z$111,0),0)</f>
        <v>0</v>
      </c>
      <c r="AA136">
        <f>IF(doba!$P44&lt;=AA$110,IF(doba!$Q44&gt;AA$110,AA$111,0),0)</f>
        <v>0</v>
      </c>
      <c r="AB136">
        <f>IF(doba!$P44&lt;=AB$110,IF(doba!$Q44&gt;AB$110,AB$111,0),0)</f>
        <v>0</v>
      </c>
      <c r="AC136" s="1">
        <f t="shared" si="4"/>
        <v>0</v>
      </c>
      <c r="AH136">
        <f>IF(doba!$P44&lt;=AH$110,IF(doba!$Q44&gt;AH$110,AH$111,0),0)</f>
        <v>0</v>
      </c>
      <c r="AI136">
        <f>IF(doba!$P44&lt;=AI$110,IF(doba!$Q44&gt;AI$110,AI$111,0),0)</f>
        <v>0</v>
      </c>
      <c r="AJ136">
        <f>IF(doba!$P44&lt;=AJ$110,IF(doba!$Q44&gt;AJ$110,AJ$111,0),0)</f>
        <v>0</v>
      </c>
      <c r="AK136">
        <f>IF(doba!$P44&lt;=AK$110,IF(doba!$Q44&gt;AK$110,AK$111,0),0)</f>
        <v>0</v>
      </c>
      <c r="AL136">
        <f>IF(doba!$P44&lt;=AL$110,IF(doba!$Q44&gt;AL$110,AL$111,0),0)</f>
        <v>0</v>
      </c>
      <c r="AM136">
        <f>IF(doba!$P44&lt;=AM$110,IF(doba!$Q44&gt;AM$110,AM$111,0),0)</f>
        <v>0</v>
      </c>
      <c r="AN136">
        <f>IF(doba!$P44&lt;=AN$110,IF(doba!$Q44&gt;AN$110,AN$111,0),0)</f>
        <v>0</v>
      </c>
      <c r="AO136">
        <f>IF(doba!$P44&lt;=AO$110,IF(doba!$Q44&gt;AO$110,AO$111,0),0)</f>
        <v>0</v>
      </c>
      <c r="AP136">
        <f>IF(doba!$P44&lt;=AP$110,IF(doba!$Q44&gt;AP$110,AP$111,0),0)</f>
        <v>0</v>
      </c>
      <c r="AQ136">
        <f>IF(doba!$P44&lt;=AQ$110,IF(doba!$Q44&gt;AQ$110,AQ$111,0),0)</f>
        <v>0</v>
      </c>
      <c r="AR136">
        <f>IF(doba!$P44&lt;=AR$110,IF(doba!$Q44&gt;AR$110,AR$111,0),0)</f>
        <v>0</v>
      </c>
      <c r="AS136">
        <f>IF(doba!$P44&lt;=AS$110,IF(doba!$Q44&gt;AS$110,AS$111,0),0)</f>
        <v>0</v>
      </c>
      <c r="AT136">
        <f>IF(doba!$P44&lt;=AT$110,IF(doba!$Q44&gt;AT$110,AT$111,0),0)</f>
        <v>0</v>
      </c>
      <c r="AU136">
        <f>IF(doba!$P44&lt;=AU$110,IF(doba!$Q44&gt;AU$110,AU$111,0),0)</f>
        <v>0</v>
      </c>
      <c r="AV136">
        <f>IF(doba!$P44&lt;=AV$110,IF(doba!$Q44&gt;AV$110,AV$111,0),0)</f>
        <v>0</v>
      </c>
      <c r="AW136">
        <f>IF(doba!$P44&lt;=AW$110,IF(doba!$Q44&gt;AW$110,AW$111,0),0)</f>
        <v>0</v>
      </c>
      <c r="AX136">
        <f>IF(doba!$P44&lt;=AX$110,IF(doba!$Q44&gt;AX$110,AX$111,0),0)</f>
        <v>0</v>
      </c>
      <c r="AY136">
        <f>IF(doba!$P44&lt;=AY$110,IF(doba!$Q44&gt;AY$110,AY$111,0),0)</f>
        <v>0</v>
      </c>
      <c r="AZ136">
        <f>IF(doba!$P44&lt;=AZ$110,IF(doba!$Q44&gt;AZ$110,AZ$111,0),0)</f>
        <v>0</v>
      </c>
      <c r="BA136">
        <f>IF(doba!$P44&lt;=BA$110,IF(doba!$Q44&gt;BA$110,BA$111,0),0)</f>
        <v>0</v>
      </c>
      <c r="BB136">
        <f>IF(doba!$P44&lt;=BB$110,IF(doba!$Q44&gt;BB$110,BB$111,0),0)</f>
        <v>0</v>
      </c>
      <c r="BC136">
        <f>IF(doba!$P44&lt;=BC$110,IF(doba!$Q44&gt;BC$110,BC$111,0),0)</f>
        <v>0</v>
      </c>
      <c r="BD136">
        <f>IF(doba!$P44&lt;=BD$110,IF(doba!$Q44&gt;BD$110,BD$111,0),0)</f>
        <v>0</v>
      </c>
      <c r="BE136">
        <f>IF(doba!$P44&lt;=BE$110,IF(doba!$Q44&gt;BE$110,BE$111,0),0)</f>
        <v>0</v>
      </c>
      <c r="BF136" s="1">
        <f t="shared" si="5"/>
        <v>0</v>
      </c>
    </row>
    <row r="137" spans="1:58" x14ac:dyDescent="0.2">
      <c r="A137">
        <v>26</v>
      </c>
      <c r="B137">
        <f>doba!$P45</f>
        <v>0</v>
      </c>
      <c r="C137">
        <f>doba!$Q45</f>
        <v>0</v>
      </c>
      <c r="E137">
        <f>IF(doba!$P45&lt;=E$110,IF(doba!$Q45&gt;E$110,E$111,0),0)</f>
        <v>0</v>
      </c>
      <c r="F137">
        <f>IF(doba!$P45&lt;=F$110,IF(doba!$Q45&gt;F$110,F$111,0),0)</f>
        <v>0</v>
      </c>
      <c r="G137">
        <f>IF(doba!$P45&lt;=G$110,IF(doba!$Q45&gt;G$110,G$111,0),0)</f>
        <v>0</v>
      </c>
      <c r="H137">
        <f>IF(doba!$P45&lt;=H$110,IF(doba!$Q45&gt;H$110,H$111,0),0)</f>
        <v>0</v>
      </c>
      <c r="I137">
        <f>IF(doba!$P45&lt;=I$110,IF(doba!$Q45&gt;I$110,I$111,0),0)</f>
        <v>0</v>
      </c>
      <c r="J137">
        <f>IF(doba!$P45&lt;=J$110,IF(doba!$Q45&gt;J$110,J$111,0),0)</f>
        <v>0</v>
      </c>
      <c r="K137">
        <f>IF(doba!$P45&lt;=K$110,IF(doba!$Q45&gt;K$110,K$111,0),0)</f>
        <v>0</v>
      </c>
      <c r="L137">
        <f>IF(doba!$P45&lt;=L$110,IF(doba!$Q45&gt;L$110,L$111,0),0)</f>
        <v>0</v>
      </c>
      <c r="M137">
        <f>IF(doba!$P45&lt;=M$110,IF(doba!$Q45&gt;M$110,M$111,0),0)</f>
        <v>0</v>
      </c>
      <c r="N137">
        <f>IF(doba!$P45&lt;=N$110,IF(doba!$Q45&gt;N$110,N$111,0),0)</f>
        <v>0</v>
      </c>
      <c r="O137">
        <f>IF(doba!$P45&lt;=O$110,IF(doba!$Q45&gt;O$110,O$111,0),0)</f>
        <v>0</v>
      </c>
      <c r="P137">
        <f>IF(doba!$P45&lt;=P$110,IF(doba!$Q45&gt;P$110,P$111,0),0)</f>
        <v>0</v>
      </c>
      <c r="Q137">
        <f>IF(doba!$P45&lt;=Q$110,IF(doba!$Q45&gt;Q$110,Q$111,0),0)</f>
        <v>0</v>
      </c>
      <c r="R137">
        <f>IF(doba!$P45&lt;=R$110,IF(doba!$Q45&gt;R$110,R$111,0),0)</f>
        <v>0</v>
      </c>
      <c r="S137">
        <f>IF(doba!$P45&lt;=S$110,IF(doba!$Q45&gt;S$110,S$111,0),0)</f>
        <v>0</v>
      </c>
      <c r="T137">
        <f>IF(doba!$P45&lt;=T$110,IF(doba!$Q45&gt;T$110,T$111,0),0)</f>
        <v>0</v>
      </c>
      <c r="U137">
        <f>IF(doba!$P45&lt;=U$110,IF(doba!$Q45&gt;U$110,U$111,0),0)</f>
        <v>0</v>
      </c>
      <c r="V137">
        <f>IF(doba!$P45&lt;=V$110,IF(doba!$Q45&gt;V$110,V$111,0),0)</f>
        <v>0</v>
      </c>
      <c r="W137">
        <f>IF(doba!$P45&lt;=W$110,IF(doba!$Q45&gt;W$110,W$111,0),0)</f>
        <v>0</v>
      </c>
      <c r="X137">
        <f>IF(doba!$P45&lt;=X$110,IF(doba!$Q45&gt;X$110,X$111,0),0)</f>
        <v>0</v>
      </c>
      <c r="Y137">
        <f>IF(doba!$P45&lt;=Y$110,IF(doba!$Q45&gt;Y$110,Y$111,0),0)</f>
        <v>0</v>
      </c>
      <c r="Z137">
        <f>IF(doba!$P45&lt;=Z$110,IF(doba!$Q45&gt;Z$110,Z$111,0),0)</f>
        <v>0</v>
      </c>
      <c r="AA137">
        <f>IF(doba!$P45&lt;=AA$110,IF(doba!$Q45&gt;AA$110,AA$111,0),0)</f>
        <v>0</v>
      </c>
      <c r="AB137">
        <f>IF(doba!$P45&lt;=AB$110,IF(doba!$Q45&gt;AB$110,AB$111,0),0)</f>
        <v>0</v>
      </c>
      <c r="AC137" s="1">
        <f t="shared" si="4"/>
        <v>0</v>
      </c>
      <c r="AH137">
        <f>IF(doba!$P45&lt;=AH$110,IF(doba!$Q45&gt;AH$110,AH$111,0),0)</f>
        <v>0</v>
      </c>
      <c r="AI137">
        <f>IF(doba!$P45&lt;=AI$110,IF(doba!$Q45&gt;AI$110,AI$111,0),0)</f>
        <v>0</v>
      </c>
      <c r="AJ137">
        <f>IF(doba!$P45&lt;=AJ$110,IF(doba!$Q45&gt;AJ$110,AJ$111,0),0)</f>
        <v>0</v>
      </c>
      <c r="AK137">
        <f>IF(doba!$P45&lt;=AK$110,IF(doba!$Q45&gt;AK$110,AK$111,0),0)</f>
        <v>0</v>
      </c>
      <c r="AL137">
        <f>IF(doba!$P45&lt;=AL$110,IF(doba!$Q45&gt;AL$110,AL$111,0),0)</f>
        <v>0</v>
      </c>
      <c r="AM137">
        <f>IF(doba!$P45&lt;=AM$110,IF(doba!$Q45&gt;AM$110,AM$111,0),0)</f>
        <v>0</v>
      </c>
      <c r="AN137">
        <f>IF(doba!$P45&lt;=AN$110,IF(doba!$Q45&gt;AN$110,AN$111,0),0)</f>
        <v>0</v>
      </c>
      <c r="AO137">
        <f>IF(doba!$P45&lt;=AO$110,IF(doba!$Q45&gt;AO$110,AO$111,0),0)</f>
        <v>0</v>
      </c>
      <c r="AP137">
        <f>IF(doba!$P45&lt;=AP$110,IF(doba!$Q45&gt;AP$110,AP$111,0),0)</f>
        <v>0</v>
      </c>
      <c r="AQ137">
        <f>IF(doba!$P45&lt;=AQ$110,IF(doba!$Q45&gt;AQ$110,AQ$111,0),0)</f>
        <v>0</v>
      </c>
      <c r="AR137">
        <f>IF(doba!$P45&lt;=AR$110,IF(doba!$Q45&gt;AR$110,AR$111,0),0)</f>
        <v>0</v>
      </c>
      <c r="AS137">
        <f>IF(doba!$P45&lt;=AS$110,IF(doba!$Q45&gt;AS$110,AS$111,0),0)</f>
        <v>0</v>
      </c>
      <c r="AT137">
        <f>IF(doba!$P45&lt;=AT$110,IF(doba!$Q45&gt;AT$110,AT$111,0),0)</f>
        <v>0</v>
      </c>
      <c r="AU137">
        <f>IF(doba!$P45&lt;=AU$110,IF(doba!$Q45&gt;AU$110,AU$111,0),0)</f>
        <v>0</v>
      </c>
      <c r="AV137">
        <f>IF(doba!$P45&lt;=AV$110,IF(doba!$Q45&gt;AV$110,AV$111,0),0)</f>
        <v>0</v>
      </c>
      <c r="AW137">
        <f>IF(doba!$P45&lt;=AW$110,IF(doba!$Q45&gt;AW$110,AW$111,0),0)</f>
        <v>0</v>
      </c>
      <c r="AX137">
        <f>IF(doba!$P45&lt;=AX$110,IF(doba!$Q45&gt;AX$110,AX$111,0),0)</f>
        <v>0</v>
      </c>
      <c r="AY137">
        <f>IF(doba!$P45&lt;=AY$110,IF(doba!$Q45&gt;AY$110,AY$111,0),0)</f>
        <v>0</v>
      </c>
      <c r="AZ137">
        <f>IF(doba!$P45&lt;=AZ$110,IF(doba!$Q45&gt;AZ$110,AZ$111,0),0)</f>
        <v>0</v>
      </c>
      <c r="BA137">
        <f>IF(doba!$P45&lt;=BA$110,IF(doba!$Q45&gt;BA$110,BA$111,0),0)</f>
        <v>0</v>
      </c>
      <c r="BB137">
        <f>IF(doba!$P45&lt;=BB$110,IF(doba!$Q45&gt;BB$110,BB$111,0),0)</f>
        <v>0</v>
      </c>
      <c r="BC137">
        <f>IF(doba!$P45&lt;=BC$110,IF(doba!$Q45&gt;BC$110,BC$111,0),0)</f>
        <v>0</v>
      </c>
      <c r="BD137">
        <f>IF(doba!$P45&lt;=BD$110,IF(doba!$Q45&gt;BD$110,BD$111,0),0)</f>
        <v>0</v>
      </c>
      <c r="BE137">
        <f>IF(doba!$P45&lt;=BE$110,IF(doba!$Q45&gt;BE$110,BE$111,0),0)</f>
        <v>0</v>
      </c>
      <c r="BF137" s="1">
        <f t="shared" si="5"/>
        <v>0</v>
      </c>
    </row>
    <row r="138" spans="1:58" x14ac:dyDescent="0.2">
      <c r="A138">
        <v>27</v>
      </c>
      <c r="B138">
        <f>doba!$P46</f>
        <v>0</v>
      </c>
      <c r="C138">
        <f>doba!$Q46</f>
        <v>0</v>
      </c>
      <c r="E138">
        <f>IF(doba!$P46&lt;=E$110,IF(doba!$Q46&gt;E$110,E$111,0),0)</f>
        <v>0</v>
      </c>
      <c r="F138">
        <f>IF(doba!$P46&lt;=F$110,IF(doba!$Q46&gt;F$110,F$111,0),0)</f>
        <v>0</v>
      </c>
      <c r="G138">
        <f>IF(doba!$P46&lt;=G$110,IF(doba!$Q46&gt;G$110,G$111,0),0)</f>
        <v>0</v>
      </c>
      <c r="H138">
        <f>IF(doba!$P46&lt;=H$110,IF(doba!$Q46&gt;H$110,H$111,0),0)</f>
        <v>0</v>
      </c>
      <c r="I138">
        <f>IF(doba!$P46&lt;=I$110,IF(doba!$Q46&gt;I$110,I$111,0),0)</f>
        <v>0</v>
      </c>
      <c r="J138">
        <f>IF(doba!$P46&lt;=J$110,IF(doba!$Q46&gt;J$110,J$111,0),0)</f>
        <v>0</v>
      </c>
      <c r="K138">
        <f>IF(doba!$P46&lt;=K$110,IF(doba!$Q46&gt;K$110,K$111,0),0)</f>
        <v>0</v>
      </c>
      <c r="L138">
        <f>IF(doba!$P46&lt;=L$110,IF(doba!$Q46&gt;L$110,L$111,0),0)</f>
        <v>0</v>
      </c>
      <c r="M138">
        <f>IF(doba!$P46&lt;=M$110,IF(doba!$Q46&gt;M$110,M$111,0),0)</f>
        <v>0</v>
      </c>
      <c r="N138">
        <f>IF(doba!$P46&lt;=N$110,IF(doba!$Q46&gt;N$110,N$111,0),0)</f>
        <v>0</v>
      </c>
      <c r="O138">
        <f>IF(doba!$P46&lt;=O$110,IF(doba!$Q46&gt;O$110,O$111,0),0)</f>
        <v>0</v>
      </c>
      <c r="P138">
        <f>IF(doba!$P46&lt;=P$110,IF(doba!$Q46&gt;P$110,P$111,0),0)</f>
        <v>0</v>
      </c>
      <c r="Q138">
        <f>IF(doba!$P46&lt;=Q$110,IF(doba!$Q46&gt;Q$110,Q$111,0),0)</f>
        <v>0</v>
      </c>
      <c r="R138">
        <f>IF(doba!$P46&lt;=R$110,IF(doba!$Q46&gt;R$110,R$111,0),0)</f>
        <v>0</v>
      </c>
      <c r="S138">
        <f>IF(doba!$P46&lt;=S$110,IF(doba!$Q46&gt;S$110,S$111,0),0)</f>
        <v>0</v>
      </c>
      <c r="T138">
        <f>IF(doba!$P46&lt;=T$110,IF(doba!$Q46&gt;T$110,T$111,0),0)</f>
        <v>0</v>
      </c>
      <c r="U138">
        <f>IF(doba!$P46&lt;=U$110,IF(doba!$Q46&gt;U$110,U$111,0),0)</f>
        <v>0</v>
      </c>
      <c r="V138">
        <f>IF(doba!$P46&lt;=V$110,IF(doba!$Q46&gt;V$110,V$111,0),0)</f>
        <v>0</v>
      </c>
      <c r="W138">
        <f>IF(doba!$P46&lt;=W$110,IF(doba!$Q46&gt;W$110,W$111,0),0)</f>
        <v>0</v>
      </c>
      <c r="X138">
        <f>IF(doba!$P46&lt;=X$110,IF(doba!$Q46&gt;X$110,X$111,0),0)</f>
        <v>0</v>
      </c>
      <c r="Y138">
        <f>IF(doba!$P46&lt;=Y$110,IF(doba!$Q46&gt;Y$110,Y$111,0),0)</f>
        <v>0</v>
      </c>
      <c r="Z138">
        <f>IF(doba!$P46&lt;=Z$110,IF(doba!$Q46&gt;Z$110,Z$111,0),0)</f>
        <v>0</v>
      </c>
      <c r="AA138">
        <f>IF(doba!$P46&lt;=AA$110,IF(doba!$Q46&gt;AA$110,AA$111,0),0)</f>
        <v>0</v>
      </c>
      <c r="AB138">
        <f>IF(doba!$P46&lt;=AB$110,IF(doba!$Q46&gt;AB$110,AB$111,0),0)</f>
        <v>0</v>
      </c>
      <c r="AC138" s="1">
        <f t="shared" si="4"/>
        <v>0</v>
      </c>
      <c r="AH138">
        <f>IF(doba!$P46&lt;=AH$110,IF(doba!$Q46&gt;AH$110,AH$111,0),0)</f>
        <v>0</v>
      </c>
      <c r="AI138">
        <f>IF(doba!$P46&lt;=AI$110,IF(doba!$Q46&gt;AI$110,AI$111,0),0)</f>
        <v>0</v>
      </c>
      <c r="AJ138">
        <f>IF(doba!$P46&lt;=AJ$110,IF(doba!$Q46&gt;AJ$110,AJ$111,0),0)</f>
        <v>0</v>
      </c>
      <c r="AK138">
        <f>IF(doba!$P46&lt;=AK$110,IF(doba!$Q46&gt;AK$110,AK$111,0),0)</f>
        <v>0</v>
      </c>
      <c r="AL138">
        <f>IF(doba!$P46&lt;=AL$110,IF(doba!$Q46&gt;AL$110,AL$111,0),0)</f>
        <v>0</v>
      </c>
      <c r="AM138">
        <f>IF(doba!$P46&lt;=AM$110,IF(doba!$Q46&gt;AM$110,AM$111,0),0)</f>
        <v>0</v>
      </c>
      <c r="AN138">
        <f>IF(doba!$P46&lt;=AN$110,IF(doba!$Q46&gt;AN$110,AN$111,0),0)</f>
        <v>0</v>
      </c>
      <c r="AO138">
        <f>IF(doba!$P46&lt;=AO$110,IF(doba!$Q46&gt;AO$110,AO$111,0),0)</f>
        <v>0</v>
      </c>
      <c r="AP138">
        <f>IF(doba!$P46&lt;=AP$110,IF(doba!$Q46&gt;AP$110,AP$111,0),0)</f>
        <v>0</v>
      </c>
      <c r="AQ138">
        <f>IF(doba!$P46&lt;=AQ$110,IF(doba!$Q46&gt;AQ$110,AQ$111,0),0)</f>
        <v>0</v>
      </c>
      <c r="AR138">
        <f>IF(doba!$P46&lt;=AR$110,IF(doba!$Q46&gt;AR$110,AR$111,0),0)</f>
        <v>0</v>
      </c>
      <c r="AS138">
        <f>IF(doba!$P46&lt;=AS$110,IF(doba!$Q46&gt;AS$110,AS$111,0),0)</f>
        <v>0</v>
      </c>
      <c r="AT138">
        <f>IF(doba!$P46&lt;=AT$110,IF(doba!$Q46&gt;AT$110,AT$111,0),0)</f>
        <v>0</v>
      </c>
      <c r="AU138">
        <f>IF(doba!$P46&lt;=AU$110,IF(doba!$Q46&gt;AU$110,AU$111,0),0)</f>
        <v>0</v>
      </c>
      <c r="AV138">
        <f>IF(doba!$P46&lt;=AV$110,IF(doba!$Q46&gt;AV$110,AV$111,0),0)</f>
        <v>0</v>
      </c>
      <c r="AW138">
        <f>IF(doba!$P46&lt;=AW$110,IF(doba!$Q46&gt;AW$110,AW$111,0),0)</f>
        <v>0</v>
      </c>
      <c r="AX138">
        <f>IF(doba!$P46&lt;=AX$110,IF(doba!$Q46&gt;AX$110,AX$111,0),0)</f>
        <v>0</v>
      </c>
      <c r="AY138">
        <f>IF(doba!$P46&lt;=AY$110,IF(doba!$Q46&gt;AY$110,AY$111,0),0)</f>
        <v>0</v>
      </c>
      <c r="AZ138">
        <f>IF(doba!$P46&lt;=AZ$110,IF(doba!$Q46&gt;AZ$110,AZ$111,0),0)</f>
        <v>0</v>
      </c>
      <c r="BA138">
        <f>IF(doba!$P46&lt;=BA$110,IF(doba!$Q46&gt;BA$110,BA$111,0),0)</f>
        <v>0</v>
      </c>
      <c r="BB138">
        <f>IF(doba!$P46&lt;=BB$110,IF(doba!$Q46&gt;BB$110,BB$111,0),0)</f>
        <v>0</v>
      </c>
      <c r="BC138">
        <f>IF(doba!$P46&lt;=BC$110,IF(doba!$Q46&gt;BC$110,BC$111,0),0)</f>
        <v>0</v>
      </c>
      <c r="BD138">
        <f>IF(doba!$P46&lt;=BD$110,IF(doba!$Q46&gt;BD$110,BD$111,0),0)</f>
        <v>0</v>
      </c>
      <c r="BE138">
        <f>IF(doba!$P46&lt;=BE$110,IF(doba!$Q46&gt;BE$110,BE$111,0),0)</f>
        <v>0</v>
      </c>
      <c r="BF138" s="1">
        <f t="shared" si="5"/>
        <v>0</v>
      </c>
    </row>
    <row r="139" spans="1:58" x14ac:dyDescent="0.2">
      <c r="A139">
        <v>28</v>
      </c>
      <c r="B139">
        <f>doba!$P47</f>
        <v>0</v>
      </c>
      <c r="C139">
        <f>doba!$Q47</f>
        <v>0</v>
      </c>
      <c r="E139">
        <f>IF(doba!$P47&lt;=E$110,IF(doba!$Q47&gt;E$110,E$111,0),0)</f>
        <v>0</v>
      </c>
      <c r="F139">
        <f>IF(doba!$P47&lt;=F$110,IF(doba!$Q47&gt;F$110,F$111,0),0)</f>
        <v>0</v>
      </c>
      <c r="G139">
        <f>IF(doba!$P47&lt;=G$110,IF(doba!$Q47&gt;G$110,G$111,0),0)</f>
        <v>0</v>
      </c>
      <c r="H139">
        <f>IF(doba!$P47&lt;=H$110,IF(doba!$Q47&gt;H$110,H$111,0),0)</f>
        <v>0</v>
      </c>
      <c r="I139">
        <f>IF(doba!$P47&lt;=I$110,IF(doba!$Q47&gt;I$110,I$111,0),0)</f>
        <v>0</v>
      </c>
      <c r="J139">
        <f>IF(doba!$P47&lt;=J$110,IF(doba!$Q47&gt;J$110,J$111,0),0)</f>
        <v>0</v>
      </c>
      <c r="K139">
        <f>IF(doba!$P47&lt;=K$110,IF(doba!$Q47&gt;K$110,K$111,0),0)</f>
        <v>0</v>
      </c>
      <c r="L139">
        <f>IF(doba!$P47&lt;=L$110,IF(doba!$Q47&gt;L$110,L$111,0),0)</f>
        <v>0</v>
      </c>
      <c r="M139">
        <f>IF(doba!$P47&lt;=M$110,IF(doba!$Q47&gt;M$110,M$111,0),0)</f>
        <v>0</v>
      </c>
      <c r="N139">
        <f>IF(doba!$P47&lt;=N$110,IF(doba!$Q47&gt;N$110,N$111,0),0)</f>
        <v>0</v>
      </c>
      <c r="O139">
        <f>IF(doba!$P47&lt;=O$110,IF(doba!$Q47&gt;O$110,O$111,0),0)</f>
        <v>0</v>
      </c>
      <c r="P139">
        <f>IF(doba!$P47&lt;=P$110,IF(doba!$Q47&gt;P$110,P$111,0),0)</f>
        <v>0</v>
      </c>
      <c r="Q139">
        <f>IF(doba!$P47&lt;=Q$110,IF(doba!$Q47&gt;Q$110,Q$111,0),0)</f>
        <v>0</v>
      </c>
      <c r="R139">
        <f>IF(doba!$P47&lt;=R$110,IF(doba!$Q47&gt;R$110,R$111,0),0)</f>
        <v>0</v>
      </c>
      <c r="S139">
        <f>IF(doba!$P47&lt;=S$110,IF(doba!$Q47&gt;S$110,S$111,0),0)</f>
        <v>0</v>
      </c>
      <c r="T139">
        <f>IF(doba!$P47&lt;=T$110,IF(doba!$Q47&gt;T$110,T$111,0),0)</f>
        <v>0</v>
      </c>
      <c r="U139">
        <f>IF(doba!$P47&lt;=U$110,IF(doba!$Q47&gt;U$110,U$111,0),0)</f>
        <v>0</v>
      </c>
      <c r="V139">
        <f>IF(doba!$P47&lt;=V$110,IF(doba!$Q47&gt;V$110,V$111,0),0)</f>
        <v>0</v>
      </c>
      <c r="W139">
        <f>IF(doba!$P47&lt;=W$110,IF(doba!$Q47&gt;W$110,W$111,0),0)</f>
        <v>0</v>
      </c>
      <c r="X139">
        <f>IF(doba!$P47&lt;=X$110,IF(doba!$Q47&gt;X$110,X$111,0),0)</f>
        <v>0</v>
      </c>
      <c r="Y139">
        <f>IF(doba!$P47&lt;=Y$110,IF(doba!$Q47&gt;Y$110,Y$111,0),0)</f>
        <v>0</v>
      </c>
      <c r="Z139">
        <f>IF(doba!$P47&lt;=Z$110,IF(doba!$Q47&gt;Z$110,Z$111,0),0)</f>
        <v>0</v>
      </c>
      <c r="AA139">
        <f>IF(doba!$P47&lt;=AA$110,IF(doba!$Q47&gt;AA$110,AA$111,0),0)</f>
        <v>0</v>
      </c>
      <c r="AB139">
        <f>IF(doba!$P47&lt;=AB$110,IF(doba!$Q47&gt;AB$110,AB$111,0),0)</f>
        <v>0</v>
      </c>
      <c r="AC139" s="1">
        <f t="shared" si="4"/>
        <v>0</v>
      </c>
      <c r="AH139">
        <f>IF(doba!$P47&lt;=AH$110,IF(doba!$Q47&gt;AH$110,AH$111,0),0)</f>
        <v>0</v>
      </c>
      <c r="AI139">
        <f>IF(doba!$P47&lt;=AI$110,IF(doba!$Q47&gt;AI$110,AI$111,0),0)</f>
        <v>0</v>
      </c>
      <c r="AJ139">
        <f>IF(doba!$P47&lt;=AJ$110,IF(doba!$Q47&gt;AJ$110,AJ$111,0),0)</f>
        <v>0</v>
      </c>
      <c r="AK139">
        <f>IF(doba!$P47&lt;=AK$110,IF(doba!$Q47&gt;AK$110,AK$111,0),0)</f>
        <v>0</v>
      </c>
      <c r="AL139">
        <f>IF(doba!$P47&lt;=AL$110,IF(doba!$Q47&gt;AL$110,AL$111,0),0)</f>
        <v>0</v>
      </c>
      <c r="AM139">
        <f>IF(doba!$P47&lt;=AM$110,IF(doba!$Q47&gt;AM$110,AM$111,0),0)</f>
        <v>0</v>
      </c>
      <c r="AN139">
        <f>IF(doba!$P47&lt;=AN$110,IF(doba!$Q47&gt;AN$110,AN$111,0),0)</f>
        <v>0</v>
      </c>
      <c r="AO139">
        <f>IF(doba!$P47&lt;=AO$110,IF(doba!$Q47&gt;AO$110,AO$111,0),0)</f>
        <v>0</v>
      </c>
      <c r="AP139">
        <f>IF(doba!$P47&lt;=AP$110,IF(doba!$Q47&gt;AP$110,AP$111,0),0)</f>
        <v>0</v>
      </c>
      <c r="AQ139">
        <f>IF(doba!$P47&lt;=AQ$110,IF(doba!$Q47&gt;AQ$110,AQ$111,0),0)</f>
        <v>0</v>
      </c>
      <c r="AR139">
        <f>IF(doba!$P47&lt;=AR$110,IF(doba!$Q47&gt;AR$110,AR$111,0),0)</f>
        <v>0</v>
      </c>
      <c r="AS139">
        <f>IF(doba!$P47&lt;=AS$110,IF(doba!$Q47&gt;AS$110,AS$111,0),0)</f>
        <v>0</v>
      </c>
      <c r="AT139">
        <f>IF(doba!$P47&lt;=AT$110,IF(doba!$Q47&gt;AT$110,AT$111,0),0)</f>
        <v>0</v>
      </c>
      <c r="AU139">
        <f>IF(doba!$P47&lt;=AU$110,IF(doba!$Q47&gt;AU$110,AU$111,0),0)</f>
        <v>0</v>
      </c>
      <c r="AV139">
        <f>IF(doba!$P47&lt;=AV$110,IF(doba!$Q47&gt;AV$110,AV$111,0),0)</f>
        <v>0</v>
      </c>
      <c r="AW139">
        <f>IF(doba!$P47&lt;=AW$110,IF(doba!$Q47&gt;AW$110,AW$111,0),0)</f>
        <v>0</v>
      </c>
      <c r="AX139">
        <f>IF(doba!$P47&lt;=AX$110,IF(doba!$Q47&gt;AX$110,AX$111,0),0)</f>
        <v>0</v>
      </c>
      <c r="AY139">
        <f>IF(doba!$P47&lt;=AY$110,IF(doba!$Q47&gt;AY$110,AY$111,0),0)</f>
        <v>0</v>
      </c>
      <c r="AZ139">
        <f>IF(doba!$P47&lt;=AZ$110,IF(doba!$Q47&gt;AZ$110,AZ$111,0),0)</f>
        <v>0</v>
      </c>
      <c r="BA139">
        <f>IF(doba!$P47&lt;=BA$110,IF(doba!$Q47&gt;BA$110,BA$111,0),0)</f>
        <v>0</v>
      </c>
      <c r="BB139">
        <f>IF(doba!$P47&lt;=BB$110,IF(doba!$Q47&gt;BB$110,BB$111,0),0)</f>
        <v>0</v>
      </c>
      <c r="BC139">
        <f>IF(doba!$P47&lt;=BC$110,IF(doba!$Q47&gt;BC$110,BC$111,0),0)</f>
        <v>0</v>
      </c>
      <c r="BD139">
        <f>IF(doba!$P47&lt;=BD$110,IF(doba!$Q47&gt;BD$110,BD$111,0),0)</f>
        <v>0</v>
      </c>
      <c r="BE139">
        <f>IF(doba!$P47&lt;=BE$110,IF(doba!$Q47&gt;BE$110,BE$111,0),0)</f>
        <v>0</v>
      </c>
      <c r="BF139" s="1">
        <f t="shared" si="5"/>
        <v>0</v>
      </c>
    </row>
    <row r="140" spans="1:58" x14ac:dyDescent="0.2">
      <c r="A140">
        <v>29</v>
      </c>
      <c r="B140">
        <f>doba!$P48</f>
        <v>0</v>
      </c>
      <c r="C140">
        <f>doba!$Q48</f>
        <v>0</v>
      </c>
      <c r="E140">
        <f>IF(doba!$P48&lt;=E$110,IF(doba!$Q48&gt;E$110,E$111,0),0)</f>
        <v>0</v>
      </c>
      <c r="F140">
        <f>IF(doba!$P48&lt;=F$110,IF(doba!$Q48&gt;F$110,F$111,0),0)</f>
        <v>0</v>
      </c>
      <c r="G140">
        <f>IF(doba!$P48&lt;=G$110,IF(doba!$Q48&gt;G$110,G$111,0),0)</f>
        <v>0</v>
      </c>
      <c r="H140">
        <f>IF(doba!$P48&lt;=H$110,IF(doba!$Q48&gt;H$110,H$111,0),0)</f>
        <v>0</v>
      </c>
      <c r="I140">
        <f>IF(doba!$P48&lt;=I$110,IF(doba!$Q48&gt;I$110,I$111,0),0)</f>
        <v>0</v>
      </c>
      <c r="J140">
        <f>IF(doba!$P48&lt;=J$110,IF(doba!$Q48&gt;J$110,J$111,0),0)</f>
        <v>0</v>
      </c>
      <c r="K140">
        <f>IF(doba!$P48&lt;=K$110,IF(doba!$Q48&gt;K$110,K$111,0),0)</f>
        <v>0</v>
      </c>
      <c r="L140">
        <f>IF(doba!$P48&lt;=L$110,IF(doba!$Q48&gt;L$110,L$111,0),0)</f>
        <v>0</v>
      </c>
      <c r="M140">
        <f>IF(doba!$P48&lt;=M$110,IF(doba!$Q48&gt;M$110,M$111,0),0)</f>
        <v>0</v>
      </c>
      <c r="N140">
        <f>IF(doba!$P48&lt;=N$110,IF(doba!$Q48&gt;N$110,N$111,0),0)</f>
        <v>0</v>
      </c>
      <c r="O140">
        <f>IF(doba!$P48&lt;=O$110,IF(doba!$Q48&gt;O$110,O$111,0),0)</f>
        <v>0</v>
      </c>
      <c r="P140">
        <f>IF(doba!$P48&lt;=P$110,IF(doba!$Q48&gt;P$110,P$111,0),0)</f>
        <v>0</v>
      </c>
      <c r="Q140">
        <f>IF(doba!$P48&lt;=Q$110,IF(doba!$Q48&gt;Q$110,Q$111,0),0)</f>
        <v>0</v>
      </c>
      <c r="R140">
        <f>IF(doba!$P48&lt;=R$110,IF(doba!$Q48&gt;R$110,R$111,0),0)</f>
        <v>0</v>
      </c>
      <c r="S140">
        <f>IF(doba!$P48&lt;=S$110,IF(doba!$Q48&gt;S$110,S$111,0),0)</f>
        <v>0</v>
      </c>
      <c r="T140">
        <f>IF(doba!$P48&lt;=T$110,IF(doba!$Q48&gt;T$110,T$111,0),0)</f>
        <v>0</v>
      </c>
      <c r="U140">
        <f>IF(doba!$P48&lt;=U$110,IF(doba!$Q48&gt;U$110,U$111,0),0)</f>
        <v>0</v>
      </c>
      <c r="V140">
        <f>IF(doba!$P48&lt;=V$110,IF(doba!$Q48&gt;V$110,V$111,0),0)</f>
        <v>0</v>
      </c>
      <c r="W140">
        <f>IF(doba!$P48&lt;=W$110,IF(doba!$Q48&gt;W$110,W$111,0),0)</f>
        <v>0</v>
      </c>
      <c r="X140">
        <f>IF(doba!$P48&lt;=X$110,IF(doba!$Q48&gt;X$110,X$111,0),0)</f>
        <v>0</v>
      </c>
      <c r="Y140">
        <f>IF(doba!$P48&lt;=Y$110,IF(doba!$Q48&gt;Y$110,Y$111,0),0)</f>
        <v>0</v>
      </c>
      <c r="Z140">
        <f>IF(doba!$P48&lt;=Z$110,IF(doba!$Q48&gt;Z$110,Z$111,0),0)</f>
        <v>0</v>
      </c>
      <c r="AA140">
        <f>IF(doba!$P48&lt;=AA$110,IF(doba!$Q48&gt;AA$110,AA$111,0),0)</f>
        <v>0</v>
      </c>
      <c r="AB140">
        <f>IF(doba!$P48&lt;=AB$110,IF(doba!$Q48&gt;AB$110,AB$111,0),0)</f>
        <v>0</v>
      </c>
      <c r="AC140" s="1">
        <f t="shared" si="4"/>
        <v>0</v>
      </c>
      <c r="AH140">
        <f>IF(doba!$P48&lt;=AH$110,IF(doba!$Q48&gt;AH$110,AH$111,0),0)</f>
        <v>0</v>
      </c>
      <c r="AI140">
        <f>IF(doba!$P48&lt;=AI$110,IF(doba!$Q48&gt;AI$110,AI$111,0),0)</f>
        <v>0</v>
      </c>
      <c r="AJ140">
        <f>IF(doba!$P48&lt;=AJ$110,IF(doba!$Q48&gt;AJ$110,AJ$111,0),0)</f>
        <v>0</v>
      </c>
      <c r="AK140">
        <f>IF(doba!$P48&lt;=AK$110,IF(doba!$Q48&gt;AK$110,AK$111,0),0)</f>
        <v>0</v>
      </c>
      <c r="AL140">
        <f>IF(doba!$P48&lt;=AL$110,IF(doba!$Q48&gt;AL$110,AL$111,0),0)</f>
        <v>0</v>
      </c>
      <c r="AM140">
        <f>IF(doba!$P48&lt;=AM$110,IF(doba!$Q48&gt;AM$110,AM$111,0),0)</f>
        <v>0</v>
      </c>
      <c r="AN140">
        <f>IF(doba!$P48&lt;=AN$110,IF(doba!$Q48&gt;AN$110,AN$111,0),0)</f>
        <v>0</v>
      </c>
      <c r="AO140">
        <f>IF(doba!$P48&lt;=AO$110,IF(doba!$Q48&gt;AO$110,AO$111,0),0)</f>
        <v>0</v>
      </c>
      <c r="AP140">
        <f>IF(doba!$P48&lt;=AP$110,IF(doba!$Q48&gt;AP$110,AP$111,0),0)</f>
        <v>0</v>
      </c>
      <c r="AQ140">
        <f>IF(doba!$P48&lt;=AQ$110,IF(doba!$Q48&gt;AQ$110,AQ$111,0),0)</f>
        <v>0</v>
      </c>
      <c r="AR140">
        <f>IF(doba!$P48&lt;=AR$110,IF(doba!$Q48&gt;AR$110,AR$111,0),0)</f>
        <v>0</v>
      </c>
      <c r="AS140">
        <f>IF(doba!$P48&lt;=AS$110,IF(doba!$Q48&gt;AS$110,AS$111,0),0)</f>
        <v>0</v>
      </c>
      <c r="AT140">
        <f>IF(doba!$P48&lt;=AT$110,IF(doba!$Q48&gt;AT$110,AT$111,0),0)</f>
        <v>0</v>
      </c>
      <c r="AU140">
        <f>IF(doba!$P48&lt;=AU$110,IF(doba!$Q48&gt;AU$110,AU$111,0),0)</f>
        <v>0</v>
      </c>
      <c r="AV140">
        <f>IF(doba!$P48&lt;=AV$110,IF(doba!$Q48&gt;AV$110,AV$111,0),0)</f>
        <v>0</v>
      </c>
      <c r="AW140">
        <f>IF(doba!$P48&lt;=AW$110,IF(doba!$Q48&gt;AW$110,AW$111,0),0)</f>
        <v>0</v>
      </c>
      <c r="AX140">
        <f>IF(doba!$P48&lt;=AX$110,IF(doba!$Q48&gt;AX$110,AX$111,0),0)</f>
        <v>0</v>
      </c>
      <c r="AY140">
        <f>IF(doba!$P48&lt;=AY$110,IF(doba!$Q48&gt;AY$110,AY$111,0),0)</f>
        <v>0</v>
      </c>
      <c r="AZ140">
        <f>IF(doba!$P48&lt;=AZ$110,IF(doba!$Q48&gt;AZ$110,AZ$111,0),0)</f>
        <v>0</v>
      </c>
      <c r="BA140">
        <f>IF(doba!$P48&lt;=BA$110,IF(doba!$Q48&gt;BA$110,BA$111,0),0)</f>
        <v>0</v>
      </c>
      <c r="BB140">
        <f>IF(doba!$P48&lt;=BB$110,IF(doba!$Q48&gt;BB$110,BB$111,0),0)</f>
        <v>0</v>
      </c>
      <c r="BC140">
        <f>IF(doba!$P48&lt;=BC$110,IF(doba!$Q48&gt;BC$110,BC$111,0),0)</f>
        <v>0</v>
      </c>
      <c r="BD140">
        <f>IF(doba!$P48&lt;=BD$110,IF(doba!$Q48&gt;BD$110,BD$111,0),0)</f>
        <v>0</v>
      </c>
      <c r="BE140">
        <f>IF(doba!$P48&lt;=BE$110,IF(doba!$Q48&gt;BE$110,BE$111,0),0)</f>
        <v>0</v>
      </c>
      <c r="BF140" s="1">
        <f t="shared" si="5"/>
        <v>0</v>
      </c>
    </row>
    <row r="141" spans="1:58" x14ac:dyDescent="0.2">
      <c r="A141">
        <v>30</v>
      </c>
      <c r="B141">
        <f>doba!$P49</f>
        <v>0</v>
      </c>
      <c r="C141">
        <f>doba!$Q49</f>
        <v>0</v>
      </c>
      <c r="E141">
        <f>IF(doba!$P49&lt;=E$110,IF(doba!$Q49&gt;E$110,E$111,0),0)</f>
        <v>0</v>
      </c>
      <c r="F141">
        <f>IF(doba!$P49&lt;=F$110,IF(doba!$Q49&gt;F$110,F$111,0),0)</f>
        <v>0</v>
      </c>
      <c r="G141">
        <f>IF(doba!$P49&lt;=G$110,IF(doba!$Q49&gt;G$110,G$111,0),0)</f>
        <v>0</v>
      </c>
      <c r="H141">
        <f>IF(doba!$P49&lt;=H$110,IF(doba!$Q49&gt;H$110,H$111,0),0)</f>
        <v>0</v>
      </c>
      <c r="I141">
        <f>IF(doba!$P49&lt;=I$110,IF(doba!$Q49&gt;I$110,I$111,0),0)</f>
        <v>0</v>
      </c>
      <c r="J141">
        <f>IF(doba!$P49&lt;=J$110,IF(doba!$Q49&gt;J$110,J$111,0),0)</f>
        <v>0</v>
      </c>
      <c r="K141">
        <f>IF(doba!$P49&lt;=K$110,IF(doba!$Q49&gt;K$110,K$111,0),0)</f>
        <v>0</v>
      </c>
      <c r="L141">
        <f>IF(doba!$P49&lt;=L$110,IF(doba!$Q49&gt;L$110,L$111,0),0)</f>
        <v>0</v>
      </c>
      <c r="M141">
        <f>IF(doba!$P49&lt;=M$110,IF(doba!$Q49&gt;M$110,M$111,0),0)</f>
        <v>0</v>
      </c>
      <c r="N141">
        <f>IF(doba!$P49&lt;=N$110,IF(doba!$Q49&gt;N$110,N$111,0),0)</f>
        <v>0</v>
      </c>
      <c r="O141">
        <f>IF(doba!$P49&lt;=O$110,IF(doba!$Q49&gt;O$110,O$111,0),0)</f>
        <v>0</v>
      </c>
      <c r="P141">
        <f>IF(doba!$P49&lt;=P$110,IF(doba!$Q49&gt;P$110,P$111,0),0)</f>
        <v>0</v>
      </c>
      <c r="Q141">
        <f>IF(doba!$P49&lt;=Q$110,IF(doba!$Q49&gt;Q$110,Q$111,0),0)</f>
        <v>0</v>
      </c>
      <c r="R141">
        <f>IF(doba!$P49&lt;=R$110,IF(doba!$Q49&gt;R$110,R$111,0),0)</f>
        <v>0</v>
      </c>
      <c r="S141">
        <f>IF(doba!$P49&lt;=S$110,IF(doba!$Q49&gt;S$110,S$111,0),0)</f>
        <v>0</v>
      </c>
      <c r="T141">
        <f>IF(doba!$P49&lt;=T$110,IF(doba!$Q49&gt;T$110,T$111,0),0)</f>
        <v>0</v>
      </c>
      <c r="U141">
        <f>IF(doba!$P49&lt;=U$110,IF(doba!$Q49&gt;U$110,U$111,0),0)</f>
        <v>0</v>
      </c>
      <c r="V141">
        <f>IF(doba!$P49&lt;=V$110,IF(doba!$Q49&gt;V$110,V$111,0),0)</f>
        <v>0</v>
      </c>
      <c r="W141">
        <f>IF(doba!$P49&lt;=W$110,IF(doba!$Q49&gt;W$110,W$111,0),0)</f>
        <v>0</v>
      </c>
      <c r="X141">
        <f>IF(doba!$P49&lt;=X$110,IF(doba!$Q49&gt;X$110,X$111,0),0)</f>
        <v>0</v>
      </c>
      <c r="Y141">
        <f>IF(doba!$P49&lt;=Y$110,IF(doba!$Q49&gt;Y$110,Y$111,0),0)</f>
        <v>0</v>
      </c>
      <c r="Z141">
        <f>IF(doba!$P49&lt;=Z$110,IF(doba!$Q49&gt;Z$110,Z$111,0),0)</f>
        <v>0</v>
      </c>
      <c r="AA141">
        <f>IF(doba!$P49&lt;=AA$110,IF(doba!$Q49&gt;AA$110,AA$111,0),0)</f>
        <v>0</v>
      </c>
      <c r="AB141">
        <f>IF(doba!$P49&lt;=AB$110,IF(doba!$Q49&gt;AB$110,AB$111,0),0)</f>
        <v>0</v>
      </c>
      <c r="AC141" s="1">
        <f t="shared" si="4"/>
        <v>0</v>
      </c>
      <c r="AH141">
        <f>IF(doba!$P49&lt;=AH$110,IF(doba!$Q49&gt;AH$110,AH$111,0),0)</f>
        <v>0</v>
      </c>
      <c r="AI141">
        <f>IF(doba!$P49&lt;=AI$110,IF(doba!$Q49&gt;AI$110,AI$111,0),0)</f>
        <v>0</v>
      </c>
      <c r="AJ141">
        <f>IF(doba!$P49&lt;=AJ$110,IF(doba!$Q49&gt;AJ$110,AJ$111,0),0)</f>
        <v>0</v>
      </c>
      <c r="AK141">
        <f>IF(doba!$P49&lt;=AK$110,IF(doba!$Q49&gt;AK$110,AK$111,0),0)</f>
        <v>0</v>
      </c>
      <c r="AL141">
        <f>IF(doba!$P49&lt;=AL$110,IF(doba!$Q49&gt;AL$110,AL$111,0),0)</f>
        <v>0</v>
      </c>
      <c r="AM141">
        <f>IF(doba!$P49&lt;=AM$110,IF(doba!$Q49&gt;AM$110,AM$111,0),0)</f>
        <v>0</v>
      </c>
      <c r="AN141">
        <f>IF(doba!$P49&lt;=AN$110,IF(doba!$Q49&gt;AN$110,AN$111,0),0)</f>
        <v>0</v>
      </c>
      <c r="AO141">
        <f>IF(doba!$P49&lt;=AO$110,IF(doba!$Q49&gt;AO$110,AO$111,0),0)</f>
        <v>0</v>
      </c>
      <c r="AP141">
        <f>IF(doba!$P49&lt;=AP$110,IF(doba!$Q49&gt;AP$110,AP$111,0),0)</f>
        <v>0</v>
      </c>
      <c r="AQ141">
        <f>IF(doba!$P49&lt;=AQ$110,IF(doba!$Q49&gt;AQ$110,AQ$111,0),0)</f>
        <v>0</v>
      </c>
      <c r="AR141">
        <f>IF(doba!$P49&lt;=AR$110,IF(doba!$Q49&gt;AR$110,AR$111,0),0)</f>
        <v>0</v>
      </c>
      <c r="AS141">
        <f>IF(doba!$P49&lt;=AS$110,IF(doba!$Q49&gt;AS$110,AS$111,0),0)</f>
        <v>0</v>
      </c>
      <c r="AT141">
        <f>IF(doba!$P49&lt;=AT$110,IF(doba!$Q49&gt;AT$110,AT$111,0),0)</f>
        <v>0</v>
      </c>
      <c r="AU141">
        <f>IF(doba!$P49&lt;=AU$110,IF(doba!$Q49&gt;AU$110,AU$111,0),0)</f>
        <v>0</v>
      </c>
      <c r="AV141">
        <f>IF(doba!$P49&lt;=AV$110,IF(doba!$Q49&gt;AV$110,AV$111,0),0)</f>
        <v>0</v>
      </c>
      <c r="AW141">
        <f>IF(doba!$P49&lt;=AW$110,IF(doba!$Q49&gt;AW$110,AW$111,0),0)</f>
        <v>0</v>
      </c>
      <c r="AX141">
        <f>IF(doba!$P49&lt;=AX$110,IF(doba!$Q49&gt;AX$110,AX$111,0),0)</f>
        <v>0</v>
      </c>
      <c r="AY141">
        <f>IF(doba!$P49&lt;=AY$110,IF(doba!$Q49&gt;AY$110,AY$111,0),0)</f>
        <v>0</v>
      </c>
      <c r="AZ141">
        <f>IF(doba!$P49&lt;=AZ$110,IF(doba!$Q49&gt;AZ$110,AZ$111,0),0)</f>
        <v>0</v>
      </c>
      <c r="BA141">
        <f>IF(doba!$P49&lt;=BA$110,IF(doba!$Q49&gt;BA$110,BA$111,0),0)</f>
        <v>0</v>
      </c>
      <c r="BB141">
        <f>IF(doba!$P49&lt;=BB$110,IF(doba!$Q49&gt;BB$110,BB$111,0),0)</f>
        <v>0</v>
      </c>
      <c r="BC141">
        <f>IF(doba!$P49&lt;=BC$110,IF(doba!$Q49&gt;BC$110,BC$111,0),0)</f>
        <v>0</v>
      </c>
      <c r="BD141">
        <f>IF(doba!$P49&lt;=BD$110,IF(doba!$Q49&gt;BD$110,BD$111,0),0)</f>
        <v>0</v>
      </c>
      <c r="BE141">
        <f>IF(doba!$P49&lt;=BE$110,IF(doba!$Q49&gt;BE$110,BE$111,0),0)</f>
        <v>0</v>
      </c>
      <c r="BF141" s="1">
        <f t="shared" si="5"/>
        <v>0</v>
      </c>
    </row>
    <row r="142" spans="1:58" x14ac:dyDescent="0.2">
      <c r="A142">
        <v>31</v>
      </c>
      <c r="B142">
        <f>doba!$P50</f>
        <v>0</v>
      </c>
      <c r="C142">
        <f>doba!$Q50</f>
        <v>0</v>
      </c>
      <c r="E142">
        <f>IF(doba!$P50&lt;=E$110,IF(doba!$Q50&gt;E$110,E$111,0),0)</f>
        <v>0</v>
      </c>
      <c r="F142">
        <f>IF(doba!$P50&lt;=F$110,IF(doba!$Q50&gt;F$110,F$111,0),0)</f>
        <v>0</v>
      </c>
      <c r="G142">
        <f>IF(doba!$P50&lt;=G$110,IF(doba!$Q50&gt;G$110,G$111,0),0)</f>
        <v>0</v>
      </c>
      <c r="H142">
        <f>IF(doba!$P50&lt;=H$110,IF(doba!$Q50&gt;H$110,H$111,0),0)</f>
        <v>0</v>
      </c>
      <c r="I142">
        <f>IF(doba!$P50&lt;=I$110,IF(doba!$Q50&gt;I$110,I$111,0),0)</f>
        <v>0</v>
      </c>
      <c r="J142">
        <f>IF(doba!$P50&lt;=J$110,IF(doba!$Q50&gt;J$110,J$111,0),0)</f>
        <v>0</v>
      </c>
      <c r="K142">
        <f>IF(doba!$P50&lt;=K$110,IF(doba!$Q50&gt;K$110,K$111,0),0)</f>
        <v>0</v>
      </c>
      <c r="L142">
        <f>IF(doba!$P50&lt;=L$110,IF(doba!$Q50&gt;L$110,L$111,0),0)</f>
        <v>0</v>
      </c>
      <c r="M142">
        <f>IF(doba!$P50&lt;=M$110,IF(doba!$Q50&gt;M$110,M$111,0),0)</f>
        <v>0</v>
      </c>
      <c r="N142">
        <f>IF(doba!$P50&lt;=N$110,IF(doba!$Q50&gt;N$110,N$111,0),0)</f>
        <v>0</v>
      </c>
      <c r="O142">
        <f>IF(doba!$P50&lt;=O$110,IF(doba!$Q50&gt;O$110,O$111,0),0)</f>
        <v>0</v>
      </c>
      <c r="P142">
        <f>IF(doba!$P50&lt;=P$110,IF(doba!$Q50&gt;P$110,P$111,0),0)</f>
        <v>0</v>
      </c>
      <c r="Q142">
        <f>IF(doba!$P50&lt;=Q$110,IF(doba!$Q50&gt;Q$110,Q$111,0),0)</f>
        <v>0</v>
      </c>
      <c r="R142">
        <f>IF(doba!$P50&lt;=R$110,IF(doba!$Q50&gt;R$110,R$111,0),0)</f>
        <v>0</v>
      </c>
      <c r="S142">
        <f>IF(doba!$P50&lt;=S$110,IF(doba!$Q50&gt;S$110,S$111,0),0)</f>
        <v>0</v>
      </c>
      <c r="T142">
        <f>IF(doba!$P50&lt;=T$110,IF(doba!$Q50&gt;T$110,T$111,0),0)</f>
        <v>0</v>
      </c>
      <c r="U142">
        <f>IF(doba!$P50&lt;=U$110,IF(doba!$Q50&gt;U$110,U$111,0),0)</f>
        <v>0</v>
      </c>
      <c r="V142">
        <f>IF(doba!$P50&lt;=V$110,IF(doba!$Q50&gt;V$110,V$111,0),0)</f>
        <v>0</v>
      </c>
      <c r="W142">
        <f>IF(doba!$P50&lt;=W$110,IF(doba!$Q50&gt;W$110,W$111,0),0)</f>
        <v>0</v>
      </c>
      <c r="X142">
        <f>IF(doba!$P50&lt;=X$110,IF(doba!$Q50&gt;X$110,X$111,0),0)</f>
        <v>0</v>
      </c>
      <c r="Y142">
        <f>IF(doba!$P50&lt;=Y$110,IF(doba!$Q50&gt;Y$110,Y$111,0),0)</f>
        <v>0</v>
      </c>
      <c r="Z142">
        <f>IF(doba!$P50&lt;=Z$110,IF(doba!$Q50&gt;Z$110,Z$111,0),0)</f>
        <v>0</v>
      </c>
      <c r="AA142">
        <f>IF(doba!$P50&lt;=AA$110,IF(doba!$Q50&gt;AA$110,AA$111,0),0)</f>
        <v>0</v>
      </c>
      <c r="AB142">
        <f>IF(doba!$P50&lt;=AB$110,IF(doba!$Q50&gt;AB$110,AB$111,0),0)</f>
        <v>0</v>
      </c>
      <c r="AC142" s="1">
        <f t="shared" si="4"/>
        <v>0</v>
      </c>
      <c r="AH142">
        <f>IF(doba!$P50&lt;=AH$110,IF(doba!$Q50&gt;AH$110,AH$111,0),0)</f>
        <v>0</v>
      </c>
      <c r="AI142">
        <f>IF(doba!$P50&lt;=AI$110,IF(doba!$Q50&gt;AI$110,AI$111,0),0)</f>
        <v>0</v>
      </c>
      <c r="AJ142">
        <f>IF(doba!$P50&lt;=AJ$110,IF(doba!$Q50&gt;AJ$110,AJ$111,0),0)</f>
        <v>0</v>
      </c>
      <c r="AK142">
        <f>IF(doba!$P50&lt;=AK$110,IF(doba!$Q50&gt;AK$110,AK$111,0),0)</f>
        <v>0</v>
      </c>
      <c r="AL142">
        <f>IF(doba!$P50&lt;=AL$110,IF(doba!$Q50&gt;AL$110,AL$111,0),0)</f>
        <v>0</v>
      </c>
      <c r="AM142">
        <f>IF(doba!$P50&lt;=AM$110,IF(doba!$Q50&gt;AM$110,AM$111,0),0)</f>
        <v>0</v>
      </c>
      <c r="AN142">
        <f>IF(doba!$P50&lt;=AN$110,IF(doba!$Q50&gt;AN$110,AN$111,0),0)</f>
        <v>0</v>
      </c>
      <c r="AO142">
        <f>IF(doba!$P50&lt;=AO$110,IF(doba!$Q50&gt;AO$110,AO$111,0),0)</f>
        <v>0</v>
      </c>
      <c r="AP142">
        <f>IF(doba!$P50&lt;=AP$110,IF(doba!$Q50&gt;AP$110,AP$111,0),0)</f>
        <v>0</v>
      </c>
      <c r="AQ142">
        <f>IF(doba!$P50&lt;=AQ$110,IF(doba!$Q50&gt;AQ$110,AQ$111,0),0)</f>
        <v>0</v>
      </c>
      <c r="AR142">
        <f>IF(doba!$P50&lt;=AR$110,IF(doba!$Q50&gt;AR$110,AR$111,0),0)</f>
        <v>0</v>
      </c>
      <c r="AS142">
        <f>IF(doba!$P50&lt;=AS$110,IF(doba!$Q50&gt;AS$110,AS$111,0),0)</f>
        <v>0</v>
      </c>
      <c r="AT142">
        <f>IF(doba!$P50&lt;=AT$110,IF(doba!$Q50&gt;AT$110,AT$111,0),0)</f>
        <v>0</v>
      </c>
      <c r="AU142">
        <f>IF(doba!$P50&lt;=AU$110,IF(doba!$Q50&gt;AU$110,AU$111,0),0)</f>
        <v>0</v>
      </c>
      <c r="AV142">
        <f>IF(doba!$P50&lt;=AV$110,IF(doba!$Q50&gt;AV$110,AV$111,0),0)</f>
        <v>0</v>
      </c>
      <c r="AW142">
        <f>IF(doba!$P50&lt;=AW$110,IF(doba!$Q50&gt;AW$110,AW$111,0),0)</f>
        <v>0</v>
      </c>
      <c r="AX142">
        <f>IF(doba!$P50&lt;=AX$110,IF(doba!$Q50&gt;AX$110,AX$111,0),0)</f>
        <v>0</v>
      </c>
      <c r="AY142">
        <f>IF(doba!$P50&lt;=AY$110,IF(doba!$Q50&gt;AY$110,AY$111,0),0)</f>
        <v>0</v>
      </c>
      <c r="AZ142">
        <f>IF(doba!$P50&lt;=AZ$110,IF(doba!$Q50&gt;AZ$110,AZ$111,0),0)</f>
        <v>0</v>
      </c>
      <c r="BA142">
        <f>IF(doba!$P50&lt;=BA$110,IF(doba!$Q50&gt;BA$110,BA$111,0),0)</f>
        <v>0</v>
      </c>
      <c r="BB142">
        <f>IF(doba!$P50&lt;=BB$110,IF(doba!$Q50&gt;BB$110,BB$111,0),0)</f>
        <v>0</v>
      </c>
      <c r="BC142">
        <f>IF(doba!$P50&lt;=BC$110,IF(doba!$Q50&gt;BC$110,BC$111,0),0)</f>
        <v>0</v>
      </c>
      <c r="BD142">
        <f>IF(doba!$P50&lt;=BD$110,IF(doba!$Q50&gt;BD$110,BD$111,0),0)</f>
        <v>0</v>
      </c>
      <c r="BE142">
        <f>IF(doba!$P50&lt;=BE$110,IF(doba!$Q50&gt;BE$110,BE$111,0),0)</f>
        <v>0</v>
      </c>
      <c r="BF142" s="1">
        <f t="shared" si="5"/>
        <v>0</v>
      </c>
    </row>
    <row r="143" spans="1:58" x14ac:dyDescent="0.2">
      <c r="A143">
        <v>32</v>
      </c>
      <c r="B143">
        <f>doba!$P51</f>
        <v>0</v>
      </c>
      <c r="C143">
        <f>doba!$Q51</f>
        <v>0</v>
      </c>
      <c r="E143">
        <f>IF(doba!$P51&lt;=E$110,IF(doba!$Q51&gt;E$110,E$111,0),0)</f>
        <v>0</v>
      </c>
      <c r="F143">
        <f>IF(doba!$P51&lt;=F$110,IF(doba!$Q51&gt;F$110,F$111,0),0)</f>
        <v>0</v>
      </c>
      <c r="G143">
        <f>IF(doba!$P51&lt;=G$110,IF(doba!$Q51&gt;G$110,G$111,0),0)</f>
        <v>0</v>
      </c>
      <c r="H143">
        <f>IF(doba!$P51&lt;=H$110,IF(doba!$Q51&gt;H$110,H$111,0),0)</f>
        <v>0</v>
      </c>
      <c r="I143">
        <f>IF(doba!$P51&lt;=I$110,IF(doba!$Q51&gt;I$110,I$111,0),0)</f>
        <v>0</v>
      </c>
      <c r="J143">
        <f>IF(doba!$P51&lt;=J$110,IF(doba!$Q51&gt;J$110,J$111,0),0)</f>
        <v>0</v>
      </c>
      <c r="K143">
        <f>IF(doba!$P51&lt;=K$110,IF(doba!$Q51&gt;K$110,K$111,0),0)</f>
        <v>0</v>
      </c>
      <c r="L143">
        <f>IF(doba!$P51&lt;=L$110,IF(doba!$Q51&gt;L$110,L$111,0),0)</f>
        <v>0</v>
      </c>
      <c r="M143">
        <f>IF(doba!$P51&lt;=M$110,IF(doba!$Q51&gt;M$110,M$111,0),0)</f>
        <v>0</v>
      </c>
      <c r="N143">
        <f>IF(doba!$P51&lt;=N$110,IF(doba!$Q51&gt;N$110,N$111,0),0)</f>
        <v>0</v>
      </c>
      <c r="O143">
        <f>IF(doba!$P51&lt;=O$110,IF(doba!$Q51&gt;O$110,O$111,0),0)</f>
        <v>0</v>
      </c>
      <c r="P143">
        <f>IF(doba!$P51&lt;=P$110,IF(doba!$Q51&gt;P$110,P$111,0),0)</f>
        <v>0</v>
      </c>
      <c r="Q143">
        <f>IF(doba!$P51&lt;=Q$110,IF(doba!$Q51&gt;Q$110,Q$111,0),0)</f>
        <v>0</v>
      </c>
      <c r="R143">
        <f>IF(doba!$P51&lt;=R$110,IF(doba!$Q51&gt;R$110,R$111,0),0)</f>
        <v>0</v>
      </c>
      <c r="S143">
        <f>IF(doba!$P51&lt;=S$110,IF(doba!$Q51&gt;S$110,S$111,0),0)</f>
        <v>0</v>
      </c>
      <c r="T143">
        <f>IF(doba!$P51&lt;=T$110,IF(doba!$Q51&gt;T$110,T$111,0),0)</f>
        <v>0</v>
      </c>
      <c r="U143">
        <f>IF(doba!$P51&lt;=U$110,IF(doba!$Q51&gt;U$110,U$111,0),0)</f>
        <v>0</v>
      </c>
      <c r="V143">
        <f>IF(doba!$P51&lt;=V$110,IF(doba!$Q51&gt;V$110,V$111,0),0)</f>
        <v>0</v>
      </c>
      <c r="W143">
        <f>IF(doba!$P51&lt;=W$110,IF(doba!$Q51&gt;W$110,W$111,0),0)</f>
        <v>0</v>
      </c>
      <c r="X143">
        <f>IF(doba!$P51&lt;=X$110,IF(doba!$Q51&gt;X$110,X$111,0),0)</f>
        <v>0</v>
      </c>
      <c r="Y143">
        <f>IF(doba!$P51&lt;=Y$110,IF(doba!$Q51&gt;Y$110,Y$111,0),0)</f>
        <v>0</v>
      </c>
      <c r="Z143">
        <f>IF(doba!$P51&lt;=Z$110,IF(doba!$Q51&gt;Z$110,Z$111,0),0)</f>
        <v>0</v>
      </c>
      <c r="AA143">
        <f>IF(doba!$P51&lt;=AA$110,IF(doba!$Q51&gt;AA$110,AA$111,0),0)</f>
        <v>0</v>
      </c>
      <c r="AB143">
        <f>IF(doba!$P51&lt;=AB$110,IF(doba!$Q51&gt;AB$110,AB$111,0),0)</f>
        <v>0</v>
      </c>
      <c r="AC143" s="1">
        <f t="shared" si="4"/>
        <v>0</v>
      </c>
      <c r="AH143">
        <f>IF(doba!$P51&lt;=AH$110,IF(doba!$Q51&gt;AH$110,AH$111,0),0)</f>
        <v>0</v>
      </c>
      <c r="AI143">
        <f>IF(doba!$P51&lt;=AI$110,IF(doba!$Q51&gt;AI$110,AI$111,0),0)</f>
        <v>0</v>
      </c>
      <c r="AJ143">
        <f>IF(doba!$P51&lt;=AJ$110,IF(doba!$Q51&gt;AJ$110,AJ$111,0),0)</f>
        <v>0</v>
      </c>
      <c r="AK143">
        <f>IF(doba!$P51&lt;=AK$110,IF(doba!$Q51&gt;AK$110,AK$111,0),0)</f>
        <v>0</v>
      </c>
      <c r="AL143">
        <f>IF(doba!$P51&lt;=AL$110,IF(doba!$Q51&gt;AL$110,AL$111,0),0)</f>
        <v>0</v>
      </c>
      <c r="AM143">
        <f>IF(doba!$P51&lt;=AM$110,IF(doba!$Q51&gt;AM$110,AM$111,0),0)</f>
        <v>0</v>
      </c>
      <c r="AN143">
        <f>IF(doba!$P51&lt;=AN$110,IF(doba!$Q51&gt;AN$110,AN$111,0),0)</f>
        <v>0</v>
      </c>
      <c r="AO143">
        <f>IF(doba!$P51&lt;=AO$110,IF(doba!$Q51&gt;AO$110,AO$111,0),0)</f>
        <v>0</v>
      </c>
      <c r="AP143">
        <f>IF(doba!$P51&lt;=AP$110,IF(doba!$Q51&gt;AP$110,AP$111,0),0)</f>
        <v>0</v>
      </c>
      <c r="AQ143">
        <f>IF(doba!$P51&lt;=AQ$110,IF(doba!$Q51&gt;AQ$110,AQ$111,0),0)</f>
        <v>0</v>
      </c>
      <c r="AR143">
        <f>IF(doba!$P51&lt;=AR$110,IF(doba!$Q51&gt;AR$110,AR$111,0),0)</f>
        <v>0</v>
      </c>
      <c r="AS143">
        <f>IF(doba!$P51&lt;=AS$110,IF(doba!$Q51&gt;AS$110,AS$111,0),0)</f>
        <v>0</v>
      </c>
      <c r="AT143">
        <f>IF(doba!$P51&lt;=AT$110,IF(doba!$Q51&gt;AT$110,AT$111,0),0)</f>
        <v>0</v>
      </c>
      <c r="AU143">
        <f>IF(doba!$P51&lt;=AU$110,IF(doba!$Q51&gt;AU$110,AU$111,0),0)</f>
        <v>0</v>
      </c>
      <c r="AV143">
        <f>IF(doba!$P51&lt;=AV$110,IF(doba!$Q51&gt;AV$110,AV$111,0),0)</f>
        <v>0</v>
      </c>
      <c r="AW143">
        <f>IF(doba!$P51&lt;=AW$110,IF(doba!$Q51&gt;AW$110,AW$111,0),0)</f>
        <v>0</v>
      </c>
      <c r="AX143">
        <f>IF(doba!$P51&lt;=AX$110,IF(doba!$Q51&gt;AX$110,AX$111,0),0)</f>
        <v>0</v>
      </c>
      <c r="AY143">
        <f>IF(doba!$P51&lt;=AY$110,IF(doba!$Q51&gt;AY$110,AY$111,0),0)</f>
        <v>0</v>
      </c>
      <c r="AZ143">
        <f>IF(doba!$P51&lt;=AZ$110,IF(doba!$Q51&gt;AZ$110,AZ$111,0),0)</f>
        <v>0</v>
      </c>
      <c r="BA143">
        <f>IF(doba!$P51&lt;=BA$110,IF(doba!$Q51&gt;BA$110,BA$111,0),0)</f>
        <v>0</v>
      </c>
      <c r="BB143">
        <f>IF(doba!$P51&lt;=BB$110,IF(doba!$Q51&gt;BB$110,BB$111,0),0)</f>
        <v>0</v>
      </c>
      <c r="BC143">
        <f>IF(doba!$P51&lt;=BC$110,IF(doba!$Q51&gt;BC$110,BC$111,0),0)</f>
        <v>0</v>
      </c>
      <c r="BD143">
        <f>IF(doba!$P51&lt;=BD$110,IF(doba!$Q51&gt;BD$110,BD$111,0),0)</f>
        <v>0</v>
      </c>
      <c r="BE143">
        <f>IF(doba!$P51&lt;=BE$110,IF(doba!$Q51&gt;BE$110,BE$111,0),0)</f>
        <v>0</v>
      </c>
      <c r="BF143" s="1">
        <f t="shared" si="5"/>
        <v>0</v>
      </c>
    </row>
    <row r="144" spans="1:58" x14ac:dyDescent="0.2">
      <c r="A144">
        <v>33</v>
      </c>
      <c r="B144">
        <f>doba!$P52</f>
        <v>0</v>
      </c>
      <c r="C144">
        <f>doba!$Q52</f>
        <v>0</v>
      </c>
      <c r="E144">
        <f>IF(doba!$P52&lt;=E$110,IF(doba!$Q52&gt;E$110,E$111,0),0)</f>
        <v>0</v>
      </c>
      <c r="F144">
        <f>IF(doba!$P52&lt;=F$110,IF(doba!$Q52&gt;F$110,F$111,0),0)</f>
        <v>0</v>
      </c>
      <c r="G144">
        <f>IF(doba!$P52&lt;=G$110,IF(doba!$Q52&gt;G$110,G$111,0),0)</f>
        <v>0</v>
      </c>
      <c r="H144">
        <f>IF(doba!$P52&lt;=H$110,IF(doba!$Q52&gt;H$110,H$111,0),0)</f>
        <v>0</v>
      </c>
      <c r="I144">
        <f>IF(doba!$P52&lt;=I$110,IF(doba!$Q52&gt;I$110,I$111,0),0)</f>
        <v>0</v>
      </c>
      <c r="J144">
        <f>IF(doba!$P52&lt;=J$110,IF(doba!$Q52&gt;J$110,J$111,0),0)</f>
        <v>0</v>
      </c>
      <c r="K144">
        <f>IF(doba!$P52&lt;=K$110,IF(doba!$Q52&gt;K$110,K$111,0),0)</f>
        <v>0</v>
      </c>
      <c r="L144">
        <f>IF(doba!$P52&lt;=L$110,IF(doba!$Q52&gt;L$110,L$111,0),0)</f>
        <v>0</v>
      </c>
      <c r="M144">
        <f>IF(doba!$P52&lt;=M$110,IF(doba!$Q52&gt;M$110,M$111,0),0)</f>
        <v>0</v>
      </c>
      <c r="N144">
        <f>IF(doba!$P52&lt;=N$110,IF(doba!$Q52&gt;N$110,N$111,0),0)</f>
        <v>0</v>
      </c>
      <c r="O144">
        <f>IF(doba!$P52&lt;=O$110,IF(doba!$Q52&gt;O$110,O$111,0),0)</f>
        <v>0</v>
      </c>
      <c r="P144">
        <f>IF(doba!$P52&lt;=P$110,IF(doba!$Q52&gt;P$110,P$111,0),0)</f>
        <v>0</v>
      </c>
      <c r="Q144">
        <f>IF(doba!$P52&lt;=Q$110,IF(doba!$Q52&gt;Q$110,Q$111,0),0)</f>
        <v>0</v>
      </c>
      <c r="R144">
        <f>IF(doba!$P52&lt;=R$110,IF(doba!$Q52&gt;R$110,R$111,0),0)</f>
        <v>0</v>
      </c>
      <c r="S144">
        <f>IF(doba!$P52&lt;=S$110,IF(doba!$Q52&gt;S$110,S$111,0),0)</f>
        <v>0</v>
      </c>
      <c r="T144">
        <f>IF(doba!$P52&lt;=T$110,IF(doba!$Q52&gt;T$110,T$111,0),0)</f>
        <v>0</v>
      </c>
      <c r="U144">
        <f>IF(doba!$P52&lt;=U$110,IF(doba!$Q52&gt;U$110,U$111,0),0)</f>
        <v>0</v>
      </c>
      <c r="V144">
        <f>IF(doba!$P52&lt;=V$110,IF(doba!$Q52&gt;V$110,V$111,0),0)</f>
        <v>0</v>
      </c>
      <c r="W144">
        <f>IF(doba!$P52&lt;=W$110,IF(doba!$Q52&gt;W$110,W$111,0),0)</f>
        <v>0</v>
      </c>
      <c r="X144">
        <f>IF(doba!$P52&lt;=X$110,IF(doba!$Q52&gt;X$110,X$111,0),0)</f>
        <v>0</v>
      </c>
      <c r="Y144">
        <f>IF(doba!$P52&lt;=Y$110,IF(doba!$Q52&gt;Y$110,Y$111,0),0)</f>
        <v>0</v>
      </c>
      <c r="Z144">
        <f>IF(doba!$P52&lt;=Z$110,IF(doba!$Q52&gt;Z$110,Z$111,0),0)</f>
        <v>0</v>
      </c>
      <c r="AA144">
        <f>IF(doba!$P52&lt;=AA$110,IF(doba!$Q52&gt;AA$110,AA$111,0),0)</f>
        <v>0</v>
      </c>
      <c r="AB144">
        <f>IF(doba!$P52&lt;=AB$110,IF(doba!$Q52&gt;AB$110,AB$111,0),0)</f>
        <v>0</v>
      </c>
      <c r="AC144" s="1">
        <f t="shared" si="4"/>
        <v>0</v>
      </c>
      <c r="AH144">
        <f>IF(doba!$P52&lt;=AH$110,IF(doba!$Q52&gt;AH$110,AH$111,0),0)</f>
        <v>0</v>
      </c>
      <c r="AI144">
        <f>IF(doba!$P52&lt;=AI$110,IF(doba!$Q52&gt;AI$110,AI$111,0),0)</f>
        <v>0</v>
      </c>
      <c r="AJ144">
        <f>IF(doba!$P52&lt;=AJ$110,IF(doba!$Q52&gt;AJ$110,AJ$111,0),0)</f>
        <v>0</v>
      </c>
      <c r="AK144">
        <f>IF(doba!$P52&lt;=AK$110,IF(doba!$Q52&gt;AK$110,AK$111,0),0)</f>
        <v>0</v>
      </c>
      <c r="AL144">
        <f>IF(doba!$P52&lt;=AL$110,IF(doba!$Q52&gt;AL$110,AL$111,0),0)</f>
        <v>0</v>
      </c>
      <c r="AM144">
        <f>IF(doba!$P52&lt;=AM$110,IF(doba!$Q52&gt;AM$110,AM$111,0),0)</f>
        <v>0</v>
      </c>
      <c r="AN144">
        <f>IF(doba!$P52&lt;=AN$110,IF(doba!$Q52&gt;AN$110,AN$111,0),0)</f>
        <v>0</v>
      </c>
      <c r="AO144">
        <f>IF(doba!$P52&lt;=AO$110,IF(doba!$Q52&gt;AO$110,AO$111,0),0)</f>
        <v>0</v>
      </c>
      <c r="AP144">
        <f>IF(doba!$P52&lt;=AP$110,IF(doba!$Q52&gt;AP$110,AP$111,0),0)</f>
        <v>0</v>
      </c>
      <c r="AQ144">
        <f>IF(doba!$P52&lt;=AQ$110,IF(doba!$Q52&gt;AQ$110,AQ$111,0),0)</f>
        <v>0</v>
      </c>
      <c r="AR144">
        <f>IF(doba!$P52&lt;=AR$110,IF(doba!$Q52&gt;AR$110,AR$111,0),0)</f>
        <v>0</v>
      </c>
      <c r="AS144">
        <f>IF(doba!$P52&lt;=AS$110,IF(doba!$Q52&gt;AS$110,AS$111,0),0)</f>
        <v>0</v>
      </c>
      <c r="AT144">
        <f>IF(doba!$P52&lt;=AT$110,IF(doba!$Q52&gt;AT$110,AT$111,0),0)</f>
        <v>0</v>
      </c>
      <c r="AU144">
        <f>IF(doba!$P52&lt;=AU$110,IF(doba!$Q52&gt;AU$110,AU$111,0),0)</f>
        <v>0</v>
      </c>
      <c r="AV144">
        <f>IF(doba!$P52&lt;=AV$110,IF(doba!$Q52&gt;AV$110,AV$111,0),0)</f>
        <v>0</v>
      </c>
      <c r="AW144">
        <f>IF(doba!$P52&lt;=AW$110,IF(doba!$Q52&gt;AW$110,AW$111,0),0)</f>
        <v>0</v>
      </c>
      <c r="AX144">
        <f>IF(doba!$P52&lt;=AX$110,IF(doba!$Q52&gt;AX$110,AX$111,0),0)</f>
        <v>0</v>
      </c>
      <c r="AY144">
        <f>IF(doba!$P52&lt;=AY$110,IF(doba!$Q52&gt;AY$110,AY$111,0),0)</f>
        <v>0</v>
      </c>
      <c r="AZ144">
        <f>IF(doba!$P52&lt;=AZ$110,IF(doba!$Q52&gt;AZ$110,AZ$111,0),0)</f>
        <v>0</v>
      </c>
      <c r="BA144">
        <f>IF(doba!$P52&lt;=BA$110,IF(doba!$Q52&gt;BA$110,BA$111,0),0)</f>
        <v>0</v>
      </c>
      <c r="BB144">
        <f>IF(doba!$P52&lt;=BB$110,IF(doba!$Q52&gt;BB$110,BB$111,0),0)</f>
        <v>0</v>
      </c>
      <c r="BC144">
        <f>IF(doba!$P52&lt;=BC$110,IF(doba!$Q52&gt;BC$110,BC$111,0),0)</f>
        <v>0</v>
      </c>
      <c r="BD144">
        <f>IF(doba!$P52&lt;=BD$110,IF(doba!$Q52&gt;BD$110,BD$111,0),0)</f>
        <v>0</v>
      </c>
      <c r="BE144">
        <f>IF(doba!$P52&lt;=BE$110,IF(doba!$Q52&gt;BE$110,BE$111,0),0)</f>
        <v>0</v>
      </c>
      <c r="BF144" s="1">
        <f t="shared" si="5"/>
        <v>0</v>
      </c>
    </row>
    <row r="145" spans="1:58" x14ac:dyDescent="0.2">
      <c r="A145">
        <v>34</v>
      </c>
      <c r="B145">
        <f>doba!$P53</f>
        <v>0</v>
      </c>
      <c r="C145">
        <f>doba!$Q53</f>
        <v>0</v>
      </c>
      <c r="E145">
        <f>IF(doba!$P53&lt;=E$110,IF(doba!$Q53&gt;E$110,E$111,0),0)</f>
        <v>0</v>
      </c>
      <c r="F145">
        <f>IF(doba!$P53&lt;=F$110,IF(doba!$Q53&gt;F$110,F$111,0),0)</f>
        <v>0</v>
      </c>
      <c r="G145">
        <f>IF(doba!$P53&lt;=G$110,IF(doba!$Q53&gt;G$110,G$111,0),0)</f>
        <v>0</v>
      </c>
      <c r="H145">
        <f>IF(doba!$P53&lt;=H$110,IF(doba!$Q53&gt;H$110,H$111,0),0)</f>
        <v>0</v>
      </c>
      <c r="I145">
        <f>IF(doba!$P53&lt;=I$110,IF(doba!$Q53&gt;I$110,I$111,0),0)</f>
        <v>0</v>
      </c>
      <c r="J145">
        <f>IF(doba!$P53&lt;=J$110,IF(doba!$Q53&gt;J$110,J$111,0),0)</f>
        <v>0</v>
      </c>
      <c r="K145">
        <f>IF(doba!$P53&lt;=K$110,IF(doba!$Q53&gt;K$110,K$111,0),0)</f>
        <v>0</v>
      </c>
      <c r="L145">
        <f>IF(doba!$P53&lt;=L$110,IF(doba!$Q53&gt;L$110,L$111,0),0)</f>
        <v>0</v>
      </c>
      <c r="M145">
        <f>IF(doba!$P53&lt;=M$110,IF(doba!$Q53&gt;M$110,M$111,0),0)</f>
        <v>0</v>
      </c>
      <c r="N145">
        <f>IF(doba!$P53&lt;=N$110,IF(doba!$Q53&gt;N$110,N$111,0),0)</f>
        <v>0</v>
      </c>
      <c r="O145">
        <f>IF(doba!$P53&lt;=O$110,IF(doba!$Q53&gt;O$110,O$111,0),0)</f>
        <v>0</v>
      </c>
      <c r="P145">
        <f>IF(doba!$P53&lt;=P$110,IF(doba!$Q53&gt;P$110,P$111,0),0)</f>
        <v>0</v>
      </c>
      <c r="Q145">
        <f>IF(doba!$P53&lt;=Q$110,IF(doba!$Q53&gt;Q$110,Q$111,0),0)</f>
        <v>0</v>
      </c>
      <c r="R145">
        <f>IF(doba!$P53&lt;=R$110,IF(doba!$Q53&gt;R$110,R$111,0),0)</f>
        <v>0</v>
      </c>
      <c r="S145">
        <f>IF(doba!$P53&lt;=S$110,IF(doba!$Q53&gt;S$110,S$111,0),0)</f>
        <v>0</v>
      </c>
      <c r="T145">
        <f>IF(doba!$P53&lt;=T$110,IF(doba!$Q53&gt;T$110,T$111,0),0)</f>
        <v>0</v>
      </c>
      <c r="U145">
        <f>IF(doba!$P53&lt;=U$110,IF(doba!$Q53&gt;U$110,U$111,0),0)</f>
        <v>0</v>
      </c>
      <c r="V145">
        <f>IF(doba!$P53&lt;=V$110,IF(doba!$Q53&gt;V$110,V$111,0),0)</f>
        <v>0</v>
      </c>
      <c r="W145">
        <f>IF(doba!$P53&lt;=W$110,IF(doba!$Q53&gt;W$110,W$111,0),0)</f>
        <v>0</v>
      </c>
      <c r="X145">
        <f>IF(doba!$P53&lt;=X$110,IF(doba!$Q53&gt;X$110,X$111,0),0)</f>
        <v>0</v>
      </c>
      <c r="Y145">
        <f>IF(doba!$P53&lt;=Y$110,IF(doba!$Q53&gt;Y$110,Y$111,0),0)</f>
        <v>0</v>
      </c>
      <c r="Z145">
        <f>IF(doba!$P53&lt;=Z$110,IF(doba!$Q53&gt;Z$110,Z$111,0),0)</f>
        <v>0</v>
      </c>
      <c r="AA145">
        <f>IF(doba!$P53&lt;=AA$110,IF(doba!$Q53&gt;AA$110,AA$111,0),0)</f>
        <v>0</v>
      </c>
      <c r="AB145">
        <f>IF(doba!$P53&lt;=AB$110,IF(doba!$Q53&gt;AB$110,AB$111,0),0)</f>
        <v>0</v>
      </c>
      <c r="AC145" s="1">
        <f t="shared" si="4"/>
        <v>0</v>
      </c>
      <c r="AH145">
        <f>IF(doba!$P53&lt;=AH$110,IF(doba!$Q53&gt;AH$110,AH$111,0),0)</f>
        <v>0</v>
      </c>
      <c r="AI145">
        <f>IF(doba!$P53&lt;=AI$110,IF(doba!$Q53&gt;AI$110,AI$111,0),0)</f>
        <v>0</v>
      </c>
      <c r="AJ145">
        <f>IF(doba!$P53&lt;=AJ$110,IF(doba!$Q53&gt;AJ$110,AJ$111,0),0)</f>
        <v>0</v>
      </c>
      <c r="AK145">
        <f>IF(doba!$P53&lt;=AK$110,IF(doba!$Q53&gt;AK$110,AK$111,0),0)</f>
        <v>0</v>
      </c>
      <c r="AL145">
        <f>IF(doba!$P53&lt;=AL$110,IF(doba!$Q53&gt;AL$110,AL$111,0),0)</f>
        <v>0</v>
      </c>
      <c r="AM145">
        <f>IF(doba!$P53&lt;=AM$110,IF(doba!$Q53&gt;AM$110,AM$111,0),0)</f>
        <v>0</v>
      </c>
      <c r="AN145">
        <f>IF(doba!$P53&lt;=AN$110,IF(doba!$Q53&gt;AN$110,AN$111,0),0)</f>
        <v>0</v>
      </c>
      <c r="AO145">
        <f>IF(doba!$P53&lt;=AO$110,IF(doba!$Q53&gt;AO$110,AO$111,0),0)</f>
        <v>0</v>
      </c>
      <c r="AP145">
        <f>IF(doba!$P53&lt;=AP$110,IF(doba!$Q53&gt;AP$110,AP$111,0),0)</f>
        <v>0</v>
      </c>
      <c r="AQ145">
        <f>IF(doba!$P53&lt;=AQ$110,IF(doba!$Q53&gt;AQ$110,AQ$111,0),0)</f>
        <v>0</v>
      </c>
      <c r="AR145">
        <f>IF(doba!$P53&lt;=AR$110,IF(doba!$Q53&gt;AR$110,AR$111,0),0)</f>
        <v>0</v>
      </c>
      <c r="AS145">
        <f>IF(doba!$P53&lt;=AS$110,IF(doba!$Q53&gt;AS$110,AS$111,0),0)</f>
        <v>0</v>
      </c>
      <c r="AT145">
        <f>IF(doba!$P53&lt;=AT$110,IF(doba!$Q53&gt;AT$110,AT$111,0),0)</f>
        <v>0</v>
      </c>
      <c r="AU145">
        <f>IF(doba!$P53&lt;=AU$110,IF(doba!$Q53&gt;AU$110,AU$111,0),0)</f>
        <v>0</v>
      </c>
      <c r="AV145">
        <f>IF(doba!$P53&lt;=AV$110,IF(doba!$Q53&gt;AV$110,AV$111,0),0)</f>
        <v>0</v>
      </c>
      <c r="AW145">
        <f>IF(doba!$P53&lt;=AW$110,IF(doba!$Q53&gt;AW$110,AW$111,0),0)</f>
        <v>0</v>
      </c>
      <c r="AX145">
        <f>IF(doba!$P53&lt;=AX$110,IF(doba!$Q53&gt;AX$110,AX$111,0),0)</f>
        <v>0</v>
      </c>
      <c r="AY145">
        <f>IF(doba!$P53&lt;=AY$110,IF(doba!$Q53&gt;AY$110,AY$111,0),0)</f>
        <v>0</v>
      </c>
      <c r="AZ145">
        <f>IF(doba!$P53&lt;=AZ$110,IF(doba!$Q53&gt;AZ$110,AZ$111,0),0)</f>
        <v>0</v>
      </c>
      <c r="BA145">
        <f>IF(doba!$P53&lt;=BA$110,IF(doba!$Q53&gt;BA$110,BA$111,0),0)</f>
        <v>0</v>
      </c>
      <c r="BB145">
        <f>IF(doba!$P53&lt;=BB$110,IF(doba!$Q53&gt;BB$110,BB$111,0),0)</f>
        <v>0</v>
      </c>
      <c r="BC145">
        <f>IF(doba!$P53&lt;=BC$110,IF(doba!$Q53&gt;BC$110,BC$111,0),0)</f>
        <v>0</v>
      </c>
      <c r="BD145">
        <f>IF(doba!$P53&lt;=BD$110,IF(doba!$Q53&gt;BD$110,BD$111,0),0)</f>
        <v>0</v>
      </c>
      <c r="BE145">
        <f>IF(doba!$P53&lt;=BE$110,IF(doba!$Q53&gt;BE$110,BE$111,0),0)</f>
        <v>0</v>
      </c>
      <c r="BF145" s="1">
        <f t="shared" si="5"/>
        <v>0</v>
      </c>
    </row>
    <row r="146" spans="1:58" x14ac:dyDescent="0.2">
      <c r="A146">
        <v>35</v>
      </c>
      <c r="B146">
        <f>doba!$P54</f>
        <v>0</v>
      </c>
      <c r="C146">
        <f>doba!$Q54</f>
        <v>0</v>
      </c>
      <c r="E146">
        <f>IF(doba!$P54&lt;=E$110,IF(doba!$Q54&gt;E$110,E$111,0),0)</f>
        <v>0</v>
      </c>
      <c r="F146">
        <f>IF(doba!$P54&lt;=F$110,IF(doba!$Q54&gt;F$110,F$111,0),0)</f>
        <v>0</v>
      </c>
      <c r="G146">
        <f>IF(doba!$P54&lt;=G$110,IF(doba!$Q54&gt;G$110,G$111,0),0)</f>
        <v>0</v>
      </c>
      <c r="H146">
        <f>IF(doba!$P54&lt;=H$110,IF(doba!$Q54&gt;H$110,H$111,0),0)</f>
        <v>0</v>
      </c>
      <c r="I146">
        <f>IF(doba!$P54&lt;=I$110,IF(doba!$Q54&gt;I$110,I$111,0),0)</f>
        <v>0</v>
      </c>
      <c r="J146">
        <f>IF(doba!$P54&lt;=J$110,IF(doba!$Q54&gt;J$110,J$111,0),0)</f>
        <v>0</v>
      </c>
      <c r="K146">
        <f>IF(doba!$P54&lt;=K$110,IF(doba!$Q54&gt;K$110,K$111,0),0)</f>
        <v>0</v>
      </c>
      <c r="L146">
        <f>IF(doba!$P54&lt;=L$110,IF(doba!$Q54&gt;L$110,L$111,0),0)</f>
        <v>0</v>
      </c>
      <c r="M146">
        <f>IF(doba!$P54&lt;=M$110,IF(doba!$Q54&gt;M$110,M$111,0),0)</f>
        <v>0</v>
      </c>
      <c r="N146">
        <f>IF(doba!$P54&lt;=N$110,IF(doba!$Q54&gt;N$110,N$111,0),0)</f>
        <v>0</v>
      </c>
      <c r="O146">
        <f>IF(doba!$P54&lt;=O$110,IF(doba!$Q54&gt;O$110,O$111,0),0)</f>
        <v>0</v>
      </c>
      <c r="P146">
        <f>IF(doba!$P54&lt;=P$110,IF(doba!$Q54&gt;P$110,P$111,0),0)</f>
        <v>0</v>
      </c>
      <c r="Q146">
        <f>IF(doba!$P54&lt;=Q$110,IF(doba!$Q54&gt;Q$110,Q$111,0),0)</f>
        <v>0</v>
      </c>
      <c r="R146">
        <f>IF(doba!$P54&lt;=R$110,IF(doba!$Q54&gt;R$110,R$111,0),0)</f>
        <v>0</v>
      </c>
      <c r="S146">
        <f>IF(doba!$P54&lt;=S$110,IF(doba!$Q54&gt;S$110,S$111,0),0)</f>
        <v>0</v>
      </c>
      <c r="T146">
        <f>IF(doba!$P54&lt;=T$110,IF(doba!$Q54&gt;T$110,T$111,0),0)</f>
        <v>0</v>
      </c>
      <c r="U146">
        <f>IF(doba!$P54&lt;=U$110,IF(doba!$Q54&gt;U$110,U$111,0),0)</f>
        <v>0</v>
      </c>
      <c r="V146">
        <f>IF(doba!$P54&lt;=V$110,IF(doba!$Q54&gt;V$110,V$111,0),0)</f>
        <v>0</v>
      </c>
      <c r="W146">
        <f>IF(doba!$P54&lt;=W$110,IF(doba!$Q54&gt;W$110,W$111,0),0)</f>
        <v>0</v>
      </c>
      <c r="X146">
        <f>IF(doba!$P54&lt;=X$110,IF(doba!$Q54&gt;X$110,X$111,0),0)</f>
        <v>0</v>
      </c>
      <c r="Y146">
        <f>IF(doba!$P54&lt;=Y$110,IF(doba!$Q54&gt;Y$110,Y$111,0),0)</f>
        <v>0</v>
      </c>
      <c r="Z146">
        <f>IF(doba!$P54&lt;=Z$110,IF(doba!$Q54&gt;Z$110,Z$111,0),0)</f>
        <v>0</v>
      </c>
      <c r="AA146">
        <f>IF(doba!$P54&lt;=AA$110,IF(doba!$Q54&gt;AA$110,AA$111,0),0)</f>
        <v>0</v>
      </c>
      <c r="AB146">
        <f>IF(doba!$P54&lt;=AB$110,IF(doba!$Q54&gt;AB$110,AB$111,0),0)</f>
        <v>0</v>
      </c>
      <c r="AC146" s="1">
        <f t="shared" si="4"/>
        <v>0</v>
      </c>
      <c r="AH146">
        <f>IF(doba!$P54&lt;=AH$110,IF(doba!$Q54&gt;AH$110,AH$111,0),0)</f>
        <v>0</v>
      </c>
      <c r="AI146">
        <f>IF(doba!$P54&lt;=AI$110,IF(doba!$Q54&gt;AI$110,AI$111,0),0)</f>
        <v>0</v>
      </c>
      <c r="AJ146">
        <f>IF(doba!$P54&lt;=AJ$110,IF(doba!$Q54&gt;AJ$110,AJ$111,0),0)</f>
        <v>0</v>
      </c>
      <c r="AK146">
        <f>IF(doba!$P54&lt;=AK$110,IF(doba!$Q54&gt;AK$110,AK$111,0),0)</f>
        <v>0</v>
      </c>
      <c r="AL146">
        <f>IF(doba!$P54&lt;=AL$110,IF(doba!$Q54&gt;AL$110,AL$111,0),0)</f>
        <v>0</v>
      </c>
      <c r="AM146">
        <f>IF(doba!$P54&lt;=AM$110,IF(doba!$Q54&gt;AM$110,AM$111,0),0)</f>
        <v>0</v>
      </c>
      <c r="AN146">
        <f>IF(doba!$P54&lt;=AN$110,IF(doba!$Q54&gt;AN$110,AN$111,0),0)</f>
        <v>0</v>
      </c>
      <c r="AO146">
        <f>IF(doba!$P54&lt;=AO$110,IF(doba!$Q54&gt;AO$110,AO$111,0),0)</f>
        <v>0</v>
      </c>
      <c r="AP146">
        <f>IF(doba!$P54&lt;=AP$110,IF(doba!$Q54&gt;AP$110,AP$111,0),0)</f>
        <v>0</v>
      </c>
      <c r="AQ146">
        <f>IF(doba!$P54&lt;=AQ$110,IF(doba!$Q54&gt;AQ$110,AQ$111,0),0)</f>
        <v>0</v>
      </c>
      <c r="AR146">
        <f>IF(doba!$P54&lt;=AR$110,IF(doba!$Q54&gt;AR$110,AR$111,0),0)</f>
        <v>0</v>
      </c>
      <c r="AS146">
        <f>IF(doba!$P54&lt;=AS$110,IF(doba!$Q54&gt;AS$110,AS$111,0),0)</f>
        <v>0</v>
      </c>
      <c r="AT146">
        <f>IF(doba!$P54&lt;=AT$110,IF(doba!$Q54&gt;AT$110,AT$111,0),0)</f>
        <v>0</v>
      </c>
      <c r="AU146">
        <f>IF(doba!$P54&lt;=AU$110,IF(doba!$Q54&gt;AU$110,AU$111,0),0)</f>
        <v>0</v>
      </c>
      <c r="AV146">
        <f>IF(doba!$P54&lt;=AV$110,IF(doba!$Q54&gt;AV$110,AV$111,0),0)</f>
        <v>0</v>
      </c>
      <c r="AW146">
        <f>IF(doba!$P54&lt;=AW$110,IF(doba!$Q54&gt;AW$110,AW$111,0),0)</f>
        <v>0</v>
      </c>
      <c r="AX146">
        <f>IF(doba!$P54&lt;=AX$110,IF(doba!$Q54&gt;AX$110,AX$111,0),0)</f>
        <v>0</v>
      </c>
      <c r="AY146">
        <f>IF(doba!$P54&lt;=AY$110,IF(doba!$Q54&gt;AY$110,AY$111,0),0)</f>
        <v>0</v>
      </c>
      <c r="AZ146">
        <f>IF(doba!$P54&lt;=AZ$110,IF(doba!$Q54&gt;AZ$110,AZ$111,0),0)</f>
        <v>0</v>
      </c>
      <c r="BA146">
        <f>IF(doba!$P54&lt;=BA$110,IF(doba!$Q54&gt;BA$110,BA$111,0),0)</f>
        <v>0</v>
      </c>
      <c r="BB146">
        <f>IF(doba!$P54&lt;=BB$110,IF(doba!$Q54&gt;BB$110,BB$111,0),0)</f>
        <v>0</v>
      </c>
      <c r="BC146">
        <f>IF(doba!$P54&lt;=BC$110,IF(doba!$Q54&gt;BC$110,BC$111,0),0)</f>
        <v>0</v>
      </c>
      <c r="BD146">
        <f>IF(doba!$P54&lt;=BD$110,IF(doba!$Q54&gt;BD$110,BD$111,0),0)</f>
        <v>0</v>
      </c>
      <c r="BE146">
        <f>IF(doba!$P54&lt;=BE$110,IF(doba!$Q54&gt;BE$110,BE$111,0),0)</f>
        <v>0</v>
      </c>
      <c r="BF146" s="1">
        <f t="shared" si="5"/>
        <v>0</v>
      </c>
    </row>
    <row r="147" spans="1:58" x14ac:dyDescent="0.2">
      <c r="A147">
        <v>36</v>
      </c>
      <c r="B147">
        <f>doba!$P55</f>
        <v>0</v>
      </c>
      <c r="C147">
        <f>doba!$Q55</f>
        <v>0</v>
      </c>
      <c r="E147">
        <f>IF(doba!$P55&lt;=E$110,IF(doba!$Q55&gt;E$110,E$111,0),0)</f>
        <v>0</v>
      </c>
      <c r="F147">
        <f>IF(doba!$P55&lt;=F$110,IF(doba!$Q55&gt;F$110,F$111,0),0)</f>
        <v>0</v>
      </c>
      <c r="G147">
        <f>IF(doba!$P55&lt;=G$110,IF(doba!$Q55&gt;G$110,G$111,0),0)</f>
        <v>0</v>
      </c>
      <c r="H147">
        <f>IF(doba!$P55&lt;=H$110,IF(doba!$Q55&gt;H$110,H$111,0),0)</f>
        <v>0</v>
      </c>
      <c r="I147">
        <f>IF(doba!$P55&lt;=I$110,IF(doba!$Q55&gt;I$110,I$111,0),0)</f>
        <v>0</v>
      </c>
      <c r="J147">
        <f>IF(doba!$P55&lt;=J$110,IF(doba!$Q55&gt;J$110,J$111,0),0)</f>
        <v>0</v>
      </c>
      <c r="K147">
        <f>IF(doba!$P55&lt;=K$110,IF(doba!$Q55&gt;K$110,K$111,0),0)</f>
        <v>0</v>
      </c>
      <c r="L147">
        <f>IF(doba!$P55&lt;=L$110,IF(doba!$Q55&gt;L$110,L$111,0),0)</f>
        <v>0</v>
      </c>
      <c r="M147">
        <f>IF(doba!$P55&lt;=M$110,IF(doba!$Q55&gt;M$110,M$111,0),0)</f>
        <v>0</v>
      </c>
      <c r="N147">
        <f>IF(doba!$P55&lt;=N$110,IF(doba!$Q55&gt;N$110,N$111,0),0)</f>
        <v>0</v>
      </c>
      <c r="O147">
        <f>IF(doba!$P55&lt;=O$110,IF(doba!$Q55&gt;O$110,O$111,0),0)</f>
        <v>0</v>
      </c>
      <c r="P147">
        <f>IF(doba!$P55&lt;=P$110,IF(doba!$Q55&gt;P$110,P$111,0),0)</f>
        <v>0</v>
      </c>
      <c r="Q147">
        <f>IF(doba!$P55&lt;=Q$110,IF(doba!$Q55&gt;Q$110,Q$111,0),0)</f>
        <v>0</v>
      </c>
      <c r="R147">
        <f>IF(doba!$P55&lt;=R$110,IF(doba!$Q55&gt;R$110,R$111,0),0)</f>
        <v>0</v>
      </c>
      <c r="S147">
        <f>IF(doba!$P55&lt;=S$110,IF(doba!$Q55&gt;S$110,S$111,0),0)</f>
        <v>0</v>
      </c>
      <c r="T147">
        <f>IF(doba!$P55&lt;=T$110,IF(doba!$Q55&gt;T$110,T$111,0),0)</f>
        <v>0</v>
      </c>
      <c r="U147">
        <f>IF(doba!$P55&lt;=U$110,IF(doba!$Q55&gt;U$110,U$111,0),0)</f>
        <v>0</v>
      </c>
      <c r="V147">
        <f>IF(doba!$P55&lt;=V$110,IF(doba!$Q55&gt;V$110,V$111,0),0)</f>
        <v>0</v>
      </c>
      <c r="W147">
        <f>IF(doba!$P55&lt;=W$110,IF(doba!$Q55&gt;W$110,W$111,0),0)</f>
        <v>0</v>
      </c>
      <c r="X147">
        <f>IF(doba!$P55&lt;=X$110,IF(doba!$Q55&gt;X$110,X$111,0),0)</f>
        <v>0</v>
      </c>
      <c r="Y147">
        <f>IF(doba!$P55&lt;=Y$110,IF(doba!$Q55&gt;Y$110,Y$111,0),0)</f>
        <v>0</v>
      </c>
      <c r="Z147">
        <f>IF(doba!$P55&lt;=Z$110,IF(doba!$Q55&gt;Z$110,Z$111,0),0)</f>
        <v>0</v>
      </c>
      <c r="AA147">
        <f>IF(doba!$P55&lt;=AA$110,IF(doba!$Q55&gt;AA$110,AA$111,0),0)</f>
        <v>0</v>
      </c>
      <c r="AB147">
        <f>IF(doba!$P55&lt;=AB$110,IF(doba!$Q55&gt;AB$110,AB$111,0),0)</f>
        <v>0</v>
      </c>
      <c r="AC147" s="1">
        <f t="shared" si="4"/>
        <v>0</v>
      </c>
      <c r="AH147">
        <f>IF(doba!$P55&lt;=AH$110,IF(doba!$Q55&gt;AH$110,AH$111,0),0)</f>
        <v>0</v>
      </c>
      <c r="AI147">
        <f>IF(doba!$P55&lt;=AI$110,IF(doba!$Q55&gt;AI$110,AI$111,0),0)</f>
        <v>0</v>
      </c>
      <c r="AJ147">
        <f>IF(doba!$P55&lt;=AJ$110,IF(doba!$Q55&gt;AJ$110,AJ$111,0),0)</f>
        <v>0</v>
      </c>
      <c r="AK147">
        <f>IF(doba!$P55&lt;=AK$110,IF(doba!$Q55&gt;AK$110,AK$111,0),0)</f>
        <v>0</v>
      </c>
      <c r="AL147">
        <f>IF(doba!$P55&lt;=AL$110,IF(doba!$Q55&gt;AL$110,AL$111,0),0)</f>
        <v>0</v>
      </c>
      <c r="AM147">
        <f>IF(doba!$P55&lt;=AM$110,IF(doba!$Q55&gt;AM$110,AM$111,0),0)</f>
        <v>0</v>
      </c>
      <c r="AN147">
        <f>IF(doba!$P55&lt;=AN$110,IF(doba!$Q55&gt;AN$110,AN$111,0),0)</f>
        <v>0</v>
      </c>
      <c r="AO147">
        <f>IF(doba!$P55&lt;=AO$110,IF(doba!$Q55&gt;AO$110,AO$111,0),0)</f>
        <v>0</v>
      </c>
      <c r="AP147">
        <f>IF(doba!$P55&lt;=AP$110,IF(doba!$Q55&gt;AP$110,AP$111,0),0)</f>
        <v>0</v>
      </c>
      <c r="AQ147">
        <f>IF(doba!$P55&lt;=AQ$110,IF(doba!$Q55&gt;AQ$110,AQ$111,0),0)</f>
        <v>0</v>
      </c>
      <c r="AR147">
        <f>IF(doba!$P55&lt;=AR$110,IF(doba!$Q55&gt;AR$110,AR$111,0),0)</f>
        <v>0</v>
      </c>
      <c r="AS147">
        <f>IF(doba!$P55&lt;=AS$110,IF(doba!$Q55&gt;AS$110,AS$111,0),0)</f>
        <v>0</v>
      </c>
      <c r="AT147">
        <f>IF(doba!$P55&lt;=AT$110,IF(doba!$Q55&gt;AT$110,AT$111,0),0)</f>
        <v>0</v>
      </c>
      <c r="AU147">
        <f>IF(doba!$P55&lt;=AU$110,IF(doba!$Q55&gt;AU$110,AU$111,0),0)</f>
        <v>0</v>
      </c>
      <c r="AV147">
        <f>IF(doba!$P55&lt;=AV$110,IF(doba!$Q55&gt;AV$110,AV$111,0),0)</f>
        <v>0</v>
      </c>
      <c r="AW147">
        <f>IF(doba!$P55&lt;=AW$110,IF(doba!$Q55&gt;AW$110,AW$111,0),0)</f>
        <v>0</v>
      </c>
      <c r="AX147">
        <f>IF(doba!$P55&lt;=AX$110,IF(doba!$Q55&gt;AX$110,AX$111,0),0)</f>
        <v>0</v>
      </c>
      <c r="AY147">
        <f>IF(doba!$P55&lt;=AY$110,IF(doba!$Q55&gt;AY$110,AY$111,0),0)</f>
        <v>0</v>
      </c>
      <c r="AZ147">
        <f>IF(doba!$P55&lt;=AZ$110,IF(doba!$Q55&gt;AZ$110,AZ$111,0),0)</f>
        <v>0</v>
      </c>
      <c r="BA147">
        <f>IF(doba!$P55&lt;=BA$110,IF(doba!$Q55&gt;BA$110,BA$111,0),0)</f>
        <v>0</v>
      </c>
      <c r="BB147">
        <f>IF(doba!$P55&lt;=BB$110,IF(doba!$Q55&gt;BB$110,BB$111,0),0)</f>
        <v>0</v>
      </c>
      <c r="BC147">
        <f>IF(doba!$P55&lt;=BC$110,IF(doba!$Q55&gt;BC$110,BC$111,0),0)</f>
        <v>0</v>
      </c>
      <c r="BD147">
        <f>IF(doba!$P55&lt;=BD$110,IF(doba!$Q55&gt;BD$110,BD$111,0),0)</f>
        <v>0</v>
      </c>
      <c r="BE147">
        <f>IF(doba!$P55&lt;=BE$110,IF(doba!$Q55&gt;BE$110,BE$111,0),0)</f>
        <v>0</v>
      </c>
      <c r="BF147" s="1">
        <f t="shared" si="5"/>
        <v>0</v>
      </c>
    </row>
    <row r="148" spans="1:58" x14ac:dyDescent="0.2">
      <c r="A148">
        <v>37</v>
      </c>
      <c r="B148">
        <f>doba!$P56</f>
        <v>0</v>
      </c>
      <c r="C148">
        <f>doba!$Q56</f>
        <v>0</v>
      </c>
      <c r="E148">
        <f>IF(doba!$P56&lt;=E$110,IF(doba!$Q56&gt;E$110,E$111,0),0)</f>
        <v>0</v>
      </c>
      <c r="F148">
        <f>IF(doba!$P56&lt;=F$110,IF(doba!$Q56&gt;F$110,F$111,0),0)</f>
        <v>0</v>
      </c>
      <c r="G148">
        <f>IF(doba!$P56&lt;=G$110,IF(doba!$Q56&gt;G$110,G$111,0),0)</f>
        <v>0</v>
      </c>
      <c r="H148">
        <f>IF(doba!$P56&lt;=H$110,IF(doba!$Q56&gt;H$110,H$111,0),0)</f>
        <v>0</v>
      </c>
      <c r="I148">
        <f>IF(doba!$P56&lt;=I$110,IF(doba!$Q56&gt;I$110,I$111,0),0)</f>
        <v>0</v>
      </c>
      <c r="J148">
        <f>IF(doba!$P56&lt;=J$110,IF(doba!$Q56&gt;J$110,J$111,0),0)</f>
        <v>0</v>
      </c>
      <c r="K148">
        <f>IF(doba!$P56&lt;=K$110,IF(doba!$Q56&gt;K$110,K$111,0),0)</f>
        <v>0</v>
      </c>
      <c r="L148">
        <f>IF(doba!$P56&lt;=L$110,IF(doba!$Q56&gt;L$110,L$111,0),0)</f>
        <v>0</v>
      </c>
      <c r="M148">
        <f>IF(doba!$P56&lt;=M$110,IF(doba!$Q56&gt;M$110,M$111,0),0)</f>
        <v>0</v>
      </c>
      <c r="N148">
        <f>IF(doba!$P56&lt;=N$110,IF(doba!$Q56&gt;N$110,N$111,0),0)</f>
        <v>0</v>
      </c>
      <c r="O148">
        <f>IF(doba!$P56&lt;=O$110,IF(doba!$Q56&gt;O$110,O$111,0),0)</f>
        <v>0</v>
      </c>
      <c r="P148">
        <f>IF(doba!$P56&lt;=P$110,IF(doba!$Q56&gt;P$110,P$111,0),0)</f>
        <v>0</v>
      </c>
      <c r="Q148">
        <f>IF(doba!$P56&lt;=Q$110,IF(doba!$Q56&gt;Q$110,Q$111,0),0)</f>
        <v>0</v>
      </c>
      <c r="R148">
        <f>IF(doba!$P56&lt;=R$110,IF(doba!$Q56&gt;R$110,R$111,0),0)</f>
        <v>0</v>
      </c>
      <c r="S148">
        <f>IF(doba!$P56&lt;=S$110,IF(doba!$Q56&gt;S$110,S$111,0),0)</f>
        <v>0</v>
      </c>
      <c r="T148">
        <f>IF(doba!$P56&lt;=T$110,IF(doba!$Q56&gt;T$110,T$111,0),0)</f>
        <v>0</v>
      </c>
      <c r="U148">
        <f>IF(doba!$P56&lt;=U$110,IF(doba!$Q56&gt;U$110,U$111,0),0)</f>
        <v>0</v>
      </c>
      <c r="V148">
        <f>IF(doba!$P56&lt;=V$110,IF(doba!$Q56&gt;V$110,V$111,0),0)</f>
        <v>0</v>
      </c>
      <c r="W148">
        <f>IF(doba!$P56&lt;=W$110,IF(doba!$Q56&gt;W$110,W$111,0),0)</f>
        <v>0</v>
      </c>
      <c r="X148">
        <f>IF(doba!$P56&lt;=X$110,IF(doba!$Q56&gt;X$110,X$111,0),0)</f>
        <v>0</v>
      </c>
      <c r="Y148">
        <f>IF(doba!$P56&lt;=Y$110,IF(doba!$Q56&gt;Y$110,Y$111,0),0)</f>
        <v>0</v>
      </c>
      <c r="Z148">
        <f>IF(doba!$P56&lt;=Z$110,IF(doba!$Q56&gt;Z$110,Z$111,0),0)</f>
        <v>0</v>
      </c>
      <c r="AA148">
        <f>IF(doba!$P56&lt;=AA$110,IF(doba!$Q56&gt;AA$110,AA$111,0),0)</f>
        <v>0</v>
      </c>
      <c r="AB148">
        <f>IF(doba!$P56&lt;=AB$110,IF(doba!$Q56&gt;AB$110,AB$111,0),0)</f>
        <v>0</v>
      </c>
      <c r="AC148" s="1">
        <f t="shared" si="4"/>
        <v>0</v>
      </c>
      <c r="AH148">
        <f>IF(doba!$P56&lt;=AH$110,IF(doba!$Q56&gt;AH$110,AH$111,0),0)</f>
        <v>0</v>
      </c>
      <c r="AI148">
        <f>IF(doba!$P56&lt;=AI$110,IF(doba!$Q56&gt;AI$110,AI$111,0),0)</f>
        <v>0</v>
      </c>
      <c r="AJ148">
        <f>IF(doba!$P56&lt;=AJ$110,IF(doba!$Q56&gt;AJ$110,AJ$111,0),0)</f>
        <v>0</v>
      </c>
      <c r="AK148">
        <f>IF(doba!$P56&lt;=AK$110,IF(doba!$Q56&gt;AK$110,AK$111,0),0)</f>
        <v>0</v>
      </c>
      <c r="AL148">
        <f>IF(doba!$P56&lt;=AL$110,IF(doba!$Q56&gt;AL$110,AL$111,0),0)</f>
        <v>0</v>
      </c>
      <c r="AM148">
        <f>IF(doba!$P56&lt;=AM$110,IF(doba!$Q56&gt;AM$110,AM$111,0),0)</f>
        <v>0</v>
      </c>
      <c r="AN148">
        <f>IF(doba!$P56&lt;=AN$110,IF(doba!$Q56&gt;AN$110,AN$111,0),0)</f>
        <v>0</v>
      </c>
      <c r="AO148">
        <f>IF(doba!$P56&lt;=AO$110,IF(doba!$Q56&gt;AO$110,AO$111,0),0)</f>
        <v>0</v>
      </c>
      <c r="AP148">
        <f>IF(doba!$P56&lt;=AP$110,IF(doba!$Q56&gt;AP$110,AP$111,0),0)</f>
        <v>0</v>
      </c>
      <c r="AQ148">
        <f>IF(doba!$P56&lt;=AQ$110,IF(doba!$Q56&gt;AQ$110,AQ$111,0),0)</f>
        <v>0</v>
      </c>
      <c r="AR148">
        <f>IF(doba!$P56&lt;=AR$110,IF(doba!$Q56&gt;AR$110,AR$111,0),0)</f>
        <v>0</v>
      </c>
      <c r="AS148">
        <f>IF(doba!$P56&lt;=AS$110,IF(doba!$Q56&gt;AS$110,AS$111,0),0)</f>
        <v>0</v>
      </c>
      <c r="AT148">
        <f>IF(doba!$P56&lt;=AT$110,IF(doba!$Q56&gt;AT$110,AT$111,0),0)</f>
        <v>0</v>
      </c>
      <c r="AU148">
        <f>IF(doba!$P56&lt;=AU$110,IF(doba!$Q56&gt;AU$110,AU$111,0),0)</f>
        <v>0</v>
      </c>
      <c r="AV148">
        <f>IF(doba!$P56&lt;=AV$110,IF(doba!$Q56&gt;AV$110,AV$111,0),0)</f>
        <v>0</v>
      </c>
      <c r="AW148">
        <f>IF(doba!$P56&lt;=AW$110,IF(doba!$Q56&gt;AW$110,AW$111,0),0)</f>
        <v>0</v>
      </c>
      <c r="AX148">
        <f>IF(doba!$P56&lt;=AX$110,IF(doba!$Q56&gt;AX$110,AX$111,0),0)</f>
        <v>0</v>
      </c>
      <c r="AY148">
        <f>IF(doba!$P56&lt;=AY$110,IF(doba!$Q56&gt;AY$110,AY$111,0),0)</f>
        <v>0</v>
      </c>
      <c r="AZ148">
        <f>IF(doba!$P56&lt;=AZ$110,IF(doba!$Q56&gt;AZ$110,AZ$111,0),0)</f>
        <v>0</v>
      </c>
      <c r="BA148">
        <f>IF(doba!$P56&lt;=BA$110,IF(doba!$Q56&gt;BA$110,BA$111,0),0)</f>
        <v>0</v>
      </c>
      <c r="BB148">
        <f>IF(doba!$P56&lt;=BB$110,IF(doba!$Q56&gt;BB$110,BB$111,0),0)</f>
        <v>0</v>
      </c>
      <c r="BC148">
        <f>IF(doba!$P56&lt;=BC$110,IF(doba!$Q56&gt;BC$110,BC$111,0),0)</f>
        <v>0</v>
      </c>
      <c r="BD148">
        <f>IF(doba!$P56&lt;=BD$110,IF(doba!$Q56&gt;BD$110,BD$111,0),0)</f>
        <v>0</v>
      </c>
      <c r="BE148">
        <f>IF(doba!$P56&lt;=BE$110,IF(doba!$Q56&gt;BE$110,BE$111,0),0)</f>
        <v>0</v>
      </c>
      <c r="BF148" s="1">
        <f t="shared" si="5"/>
        <v>0</v>
      </c>
    </row>
    <row r="149" spans="1:58" x14ac:dyDescent="0.2">
      <c r="A149">
        <v>38</v>
      </c>
      <c r="B149">
        <f>doba!$P57</f>
        <v>0</v>
      </c>
      <c r="C149">
        <f>doba!$Q57</f>
        <v>0</v>
      </c>
      <c r="E149">
        <f>IF(doba!$P57&lt;=E$110,IF(doba!$Q57&gt;E$110,E$111,0),0)</f>
        <v>0</v>
      </c>
      <c r="F149">
        <f>IF(doba!$P57&lt;=F$110,IF(doba!$Q57&gt;F$110,F$111,0),0)</f>
        <v>0</v>
      </c>
      <c r="G149">
        <f>IF(doba!$P57&lt;=G$110,IF(doba!$Q57&gt;G$110,G$111,0),0)</f>
        <v>0</v>
      </c>
      <c r="H149">
        <f>IF(doba!$P57&lt;=H$110,IF(doba!$Q57&gt;H$110,H$111,0),0)</f>
        <v>0</v>
      </c>
      <c r="I149">
        <f>IF(doba!$P57&lt;=I$110,IF(doba!$Q57&gt;I$110,I$111,0),0)</f>
        <v>0</v>
      </c>
      <c r="J149">
        <f>IF(doba!$P57&lt;=J$110,IF(doba!$Q57&gt;J$110,J$111,0),0)</f>
        <v>0</v>
      </c>
      <c r="K149">
        <f>IF(doba!$P57&lt;=K$110,IF(doba!$Q57&gt;K$110,K$111,0),0)</f>
        <v>0</v>
      </c>
      <c r="L149">
        <f>IF(doba!$P57&lt;=L$110,IF(doba!$Q57&gt;L$110,L$111,0),0)</f>
        <v>0</v>
      </c>
      <c r="M149">
        <f>IF(doba!$P57&lt;=M$110,IF(doba!$Q57&gt;M$110,M$111,0),0)</f>
        <v>0</v>
      </c>
      <c r="N149">
        <f>IF(doba!$P57&lt;=N$110,IF(doba!$Q57&gt;N$110,N$111,0),0)</f>
        <v>0</v>
      </c>
      <c r="O149">
        <f>IF(doba!$P57&lt;=O$110,IF(doba!$Q57&gt;O$110,O$111,0),0)</f>
        <v>0</v>
      </c>
      <c r="P149">
        <f>IF(doba!$P57&lt;=P$110,IF(doba!$Q57&gt;P$110,P$111,0),0)</f>
        <v>0</v>
      </c>
      <c r="Q149">
        <f>IF(doba!$P57&lt;=Q$110,IF(doba!$Q57&gt;Q$110,Q$111,0),0)</f>
        <v>0</v>
      </c>
      <c r="R149">
        <f>IF(doba!$P57&lt;=R$110,IF(doba!$Q57&gt;R$110,R$111,0),0)</f>
        <v>0</v>
      </c>
      <c r="S149">
        <f>IF(doba!$P57&lt;=S$110,IF(doba!$Q57&gt;S$110,S$111,0),0)</f>
        <v>0</v>
      </c>
      <c r="T149">
        <f>IF(doba!$P57&lt;=T$110,IF(doba!$Q57&gt;T$110,T$111,0),0)</f>
        <v>0</v>
      </c>
      <c r="U149">
        <f>IF(doba!$P57&lt;=U$110,IF(doba!$Q57&gt;U$110,U$111,0),0)</f>
        <v>0</v>
      </c>
      <c r="V149">
        <f>IF(doba!$P57&lt;=V$110,IF(doba!$Q57&gt;V$110,V$111,0),0)</f>
        <v>0</v>
      </c>
      <c r="W149">
        <f>IF(doba!$P57&lt;=W$110,IF(doba!$Q57&gt;W$110,W$111,0),0)</f>
        <v>0</v>
      </c>
      <c r="X149">
        <f>IF(doba!$P57&lt;=X$110,IF(doba!$Q57&gt;X$110,X$111,0),0)</f>
        <v>0</v>
      </c>
      <c r="Y149">
        <f>IF(doba!$P57&lt;=Y$110,IF(doba!$Q57&gt;Y$110,Y$111,0),0)</f>
        <v>0</v>
      </c>
      <c r="Z149">
        <f>IF(doba!$P57&lt;=Z$110,IF(doba!$Q57&gt;Z$110,Z$111,0),0)</f>
        <v>0</v>
      </c>
      <c r="AA149">
        <f>IF(doba!$P57&lt;=AA$110,IF(doba!$Q57&gt;AA$110,AA$111,0),0)</f>
        <v>0</v>
      </c>
      <c r="AB149">
        <f>IF(doba!$P57&lt;=AB$110,IF(doba!$Q57&gt;AB$110,AB$111,0),0)</f>
        <v>0</v>
      </c>
      <c r="AC149" s="1">
        <f t="shared" si="4"/>
        <v>0</v>
      </c>
      <c r="AH149">
        <f>IF(doba!$P57&lt;=AH$110,IF(doba!$Q57&gt;AH$110,AH$111,0),0)</f>
        <v>0</v>
      </c>
      <c r="AI149">
        <f>IF(doba!$P57&lt;=AI$110,IF(doba!$Q57&gt;AI$110,AI$111,0),0)</f>
        <v>0</v>
      </c>
      <c r="AJ149">
        <f>IF(doba!$P57&lt;=AJ$110,IF(doba!$Q57&gt;AJ$110,AJ$111,0),0)</f>
        <v>0</v>
      </c>
      <c r="AK149">
        <f>IF(doba!$P57&lt;=AK$110,IF(doba!$Q57&gt;AK$110,AK$111,0),0)</f>
        <v>0</v>
      </c>
      <c r="AL149">
        <f>IF(doba!$P57&lt;=AL$110,IF(doba!$Q57&gt;AL$110,AL$111,0),0)</f>
        <v>0</v>
      </c>
      <c r="AM149">
        <f>IF(doba!$P57&lt;=AM$110,IF(doba!$Q57&gt;AM$110,AM$111,0),0)</f>
        <v>0</v>
      </c>
      <c r="AN149">
        <f>IF(doba!$P57&lt;=AN$110,IF(doba!$Q57&gt;AN$110,AN$111,0),0)</f>
        <v>0</v>
      </c>
      <c r="AO149">
        <f>IF(doba!$P57&lt;=AO$110,IF(doba!$Q57&gt;AO$110,AO$111,0),0)</f>
        <v>0</v>
      </c>
      <c r="AP149">
        <f>IF(doba!$P57&lt;=AP$110,IF(doba!$Q57&gt;AP$110,AP$111,0),0)</f>
        <v>0</v>
      </c>
      <c r="AQ149">
        <f>IF(doba!$P57&lt;=AQ$110,IF(doba!$Q57&gt;AQ$110,AQ$111,0),0)</f>
        <v>0</v>
      </c>
      <c r="AR149">
        <f>IF(doba!$P57&lt;=AR$110,IF(doba!$Q57&gt;AR$110,AR$111,0),0)</f>
        <v>0</v>
      </c>
      <c r="AS149">
        <f>IF(doba!$P57&lt;=AS$110,IF(doba!$Q57&gt;AS$110,AS$111,0),0)</f>
        <v>0</v>
      </c>
      <c r="AT149">
        <f>IF(doba!$P57&lt;=AT$110,IF(doba!$Q57&gt;AT$110,AT$111,0),0)</f>
        <v>0</v>
      </c>
      <c r="AU149">
        <f>IF(doba!$P57&lt;=AU$110,IF(doba!$Q57&gt;AU$110,AU$111,0),0)</f>
        <v>0</v>
      </c>
      <c r="AV149">
        <f>IF(doba!$P57&lt;=AV$110,IF(doba!$Q57&gt;AV$110,AV$111,0),0)</f>
        <v>0</v>
      </c>
      <c r="AW149">
        <f>IF(doba!$P57&lt;=AW$110,IF(doba!$Q57&gt;AW$110,AW$111,0),0)</f>
        <v>0</v>
      </c>
      <c r="AX149">
        <f>IF(doba!$P57&lt;=AX$110,IF(doba!$Q57&gt;AX$110,AX$111,0),0)</f>
        <v>0</v>
      </c>
      <c r="AY149">
        <f>IF(doba!$P57&lt;=AY$110,IF(doba!$Q57&gt;AY$110,AY$111,0),0)</f>
        <v>0</v>
      </c>
      <c r="AZ149">
        <f>IF(doba!$P57&lt;=AZ$110,IF(doba!$Q57&gt;AZ$110,AZ$111,0),0)</f>
        <v>0</v>
      </c>
      <c r="BA149">
        <f>IF(doba!$P57&lt;=BA$110,IF(doba!$Q57&gt;BA$110,BA$111,0),0)</f>
        <v>0</v>
      </c>
      <c r="BB149">
        <f>IF(doba!$P57&lt;=BB$110,IF(doba!$Q57&gt;BB$110,BB$111,0),0)</f>
        <v>0</v>
      </c>
      <c r="BC149">
        <f>IF(doba!$P57&lt;=BC$110,IF(doba!$Q57&gt;BC$110,BC$111,0),0)</f>
        <v>0</v>
      </c>
      <c r="BD149">
        <f>IF(doba!$P57&lt;=BD$110,IF(doba!$Q57&gt;BD$110,BD$111,0),0)</f>
        <v>0</v>
      </c>
      <c r="BE149">
        <f>IF(doba!$P57&lt;=BE$110,IF(doba!$Q57&gt;BE$110,BE$111,0),0)</f>
        <v>0</v>
      </c>
      <c r="BF149" s="1">
        <f t="shared" si="5"/>
        <v>0</v>
      </c>
    </row>
    <row r="150" spans="1:58" x14ac:dyDescent="0.2">
      <c r="A150">
        <v>39</v>
      </c>
      <c r="B150">
        <f>doba!$P58</f>
        <v>0</v>
      </c>
      <c r="C150">
        <f>doba!$Q58</f>
        <v>0</v>
      </c>
      <c r="E150">
        <f>IF(doba!$P58&lt;=E$110,IF(doba!$Q58&gt;E$110,E$111,0),0)</f>
        <v>0</v>
      </c>
      <c r="F150">
        <f>IF(doba!$P58&lt;=F$110,IF(doba!$Q58&gt;F$110,F$111,0),0)</f>
        <v>0</v>
      </c>
      <c r="G150">
        <f>IF(doba!$P58&lt;=G$110,IF(doba!$Q58&gt;G$110,G$111,0),0)</f>
        <v>0</v>
      </c>
      <c r="H150">
        <f>IF(doba!$P58&lt;=H$110,IF(doba!$Q58&gt;H$110,H$111,0),0)</f>
        <v>0</v>
      </c>
      <c r="I150">
        <f>IF(doba!$P58&lt;=I$110,IF(doba!$Q58&gt;I$110,I$111,0),0)</f>
        <v>0</v>
      </c>
      <c r="J150">
        <f>IF(doba!$P58&lt;=J$110,IF(doba!$Q58&gt;J$110,J$111,0),0)</f>
        <v>0</v>
      </c>
      <c r="K150">
        <f>IF(doba!$P58&lt;=K$110,IF(doba!$Q58&gt;K$110,K$111,0),0)</f>
        <v>0</v>
      </c>
      <c r="L150">
        <f>IF(doba!$P58&lt;=L$110,IF(doba!$Q58&gt;L$110,L$111,0),0)</f>
        <v>0</v>
      </c>
      <c r="M150">
        <f>IF(doba!$P58&lt;=M$110,IF(doba!$Q58&gt;M$110,M$111,0),0)</f>
        <v>0</v>
      </c>
      <c r="N150">
        <f>IF(doba!$P58&lt;=N$110,IF(doba!$Q58&gt;N$110,N$111,0),0)</f>
        <v>0</v>
      </c>
      <c r="O150">
        <f>IF(doba!$P58&lt;=O$110,IF(doba!$Q58&gt;O$110,O$111,0),0)</f>
        <v>0</v>
      </c>
      <c r="P150">
        <f>IF(doba!$P58&lt;=P$110,IF(doba!$Q58&gt;P$110,P$111,0),0)</f>
        <v>0</v>
      </c>
      <c r="Q150">
        <f>IF(doba!$P58&lt;=Q$110,IF(doba!$Q58&gt;Q$110,Q$111,0),0)</f>
        <v>0</v>
      </c>
      <c r="R150">
        <f>IF(doba!$P58&lt;=R$110,IF(doba!$Q58&gt;R$110,R$111,0),0)</f>
        <v>0</v>
      </c>
      <c r="S150">
        <f>IF(doba!$P58&lt;=S$110,IF(doba!$Q58&gt;S$110,S$111,0),0)</f>
        <v>0</v>
      </c>
      <c r="T150">
        <f>IF(doba!$P58&lt;=T$110,IF(doba!$Q58&gt;T$110,T$111,0),0)</f>
        <v>0</v>
      </c>
      <c r="U150">
        <f>IF(doba!$P58&lt;=U$110,IF(doba!$Q58&gt;U$110,U$111,0),0)</f>
        <v>0</v>
      </c>
      <c r="V150">
        <f>IF(doba!$P58&lt;=V$110,IF(doba!$Q58&gt;V$110,V$111,0),0)</f>
        <v>0</v>
      </c>
      <c r="W150">
        <f>IF(doba!$P58&lt;=W$110,IF(doba!$Q58&gt;W$110,W$111,0),0)</f>
        <v>0</v>
      </c>
      <c r="X150">
        <f>IF(doba!$P58&lt;=X$110,IF(doba!$Q58&gt;X$110,X$111,0),0)</f>
        <v>0</v>
      </c>
      <c r="Y150">
        <f>IF(doba!$P58&lt;=Y$110,IF(doba!$Q58&gt;Y$110,Y$111,0),0)</f>
        <v>0</v>
      </c>
      <c r="Z150">
        <f>IF(doba!$P58&lt;=Z$110,IF(doba!$Q58&gt;Z$110,Z$111,0),0)</f>
        <v>0</v>
      </c>
      <c r="AA150">
        <f>IF(doba!$P58&lt;=AA$110,IF(doba!$Q58&gt;AA$110,AA$111,0),0)</f>
        <v>0</v>
      </c>
      <c r="AB150">
        <f>IF(doba!$P58&lt;=AB$110,IF(doba!$Q58&gt;AB$110,AB$111,0),0)</f>
        <v>0</v>
      </c>
      <c r="AC150" s="1">
        <f t="shared" si="4"/>
        <v>0</v>
      </c>
      <c r="AH150">
        <f>IF(doba!$P58&lt;=AH$110,IF(doba!$Q58&gt;AH$110,AH$111,0),0)</f>
        <v>0</v>
      </c>
      <c r="AI150">
        <f>IF(doba!$P58&lt;=AI$110,IF(doba!$Q58&gt;AI$110,AI$111,0),0)</f>
        <v>0</v>
      </c>
      <c r="AJ150">
        <f>IF(doba!$P58&lt;=AJ$110,IF(doba!$Q58&gt;AJ$110,AJ$111,0),0)</f>
        <v>0</v>
      </c>
      <c r="AK150">
        <f>IF(doba!$P58&lt;=AK$110,IF(doba!$Q58&gt;AK$110,AK$111,0),0)</f>
        <v>0</v>
      </c>
      <c r="AL150">
        <f>IF(doba!$P58&lt;=AL$110,IF(doba!$Q58&gt;AL$110,AL$111,0),0)</f>
        <v>0</v>
      </c>
      <c r="AM150">
        <f>IF(doba!$P58&lt;=AM$110,IF(doba!$Q58&gt;AM$110,AM$111,0),0)</f>
        <v>0</v>
      </c>
      <c r="AN150">
        <f>IF(doba!$P58&lt;=AN$110,IF(doba!$Q58&gt;AN$110,AN$111,0),0)</f>
        <v>0</v>
      </c>
      <c r="AO150">
        <f>IF(doba!$P58&lt;=AO$110,IF(doba!$Q58&gt;AO$110,AO$111,0),0)</f>
        <v>0</v>
      </c>
      <c r="AP150">
        <f>IF(doba!$P58&lt;=AP$110,IF(doba!$Q58&gt;AP$110,AP$111,0),0)</f>
        <v>0</v>
      </c>
      <c r="AQ150">
        <f>IF(doba!$P58&lt;=AQ$110,IF(doba!$Q58&gt;AQ$110,AQ$111,0),0)</f>
        <v>0</v>
      </c>
      <c r="AR150">
        <f>IF(doba!$P58&lt;=AR$110,IF(doba!$Q58&gt;AR$110,AR$111,0),0)</f>
        <v>0</v>
      </c>
      <c r="AS150">
        <f>IF(doba!$P58&lt;=AS$110,IF(doba!$Q58&gt;AS$110,AS$111,0),0)</f>
        <v>0</v>
      </c>
      <c r="AT150">
        <f>IF(doba!$P58&lt;=AT$110,IF(doba!$Q58&gt;AT$110,AT$111,0),0)</f>
        <v>0</v>
      </c>
      <c r="AU150">
        <f>IF(doba!$P58&lt;=AU$110,IF(doba!$Q58&gt;AU$110,AU$111,0),0)</f>
        <v>0</v>
      </c>
      <c r="AV150">
        <f>IF(doba!$P58&lt;=AV$110,IF(doba!$Q58&gt;AV$110,AV$111,0),0)</f>
        <v>0</v>
      </c>
      <c r="AW150">
        <f>IF(doba!$P58&lt;=AW$110,IF(doba!$Q58&gt;AW$110,AW$111,0),0)</f>
        <v>0</v>
      </c>
      <c r="AX150">
        <f>IF(doba!$P58&lt;=AX$110,IF(doba!$Q58&gt;AX$110,AX$111,0),0)</f>
        <v>0</v>
      </c>
      <c r="AY150">
        <f>IF(doba!$P58&lt;=AY$110,IF(doba!$Q58&gt;AY$110,AY$111,0),0)</f>
        <v>0</v>
      </c>
      <c r="AZ150">
        <f>IF(doba!$P58&lt;=AZ$110,IF(doba!$Q58&gt;AZ$110,AZ$111,0),0)</f>
        <v>0</v>
      </c>
      <c r="BA150">
        <f>IF(doba!$P58&lt;=BA$110,IF(doba!$Q58&gt;BA$110,BA$111,0),0)</f>
        <v>0</v>
      </c>
      <c r="BB150">
        <f>IF(doba!$P58&lt;=BB$110,IF(doba!$Q58&gt;BB$110,BB$111,0),0)</f>
        <v>0</v>
      </c>
      <c r="BC150">
        <f>IF(doba!$P58&lt;=BC$110,IF(doba!$Q58&gt;BC$110,BC$111,0),0)</f>
        <v>0</v>
      </c>
      <c r="BD150">
        <f>IF(doba!$P58&lt;=BD$110,IF(doba!$Q58&gt;BD$110,BD$111,0),0)</f>
        <v>0</v>
      </c>
      <c r="BE150">
        <f>IF(doba!$P58&lt;=BE$110,IF(doba!$Q58&gt;BE$110,BE$111,0),0)</f>
        <v>0</v>
      </c>
      <c r="BF150" s="1">
        <f t="shared" si="5"/>
        <v>0</v>
      </c>
    </row>
    <row r="151" spans="1:58" x14ac:dyDescent="0.2">
      <c r="A151">
        <v>40</v>
      </c>
      <c r="B151">
        <f>doba!$P59</f>
        <v>0</v>
      </c>
      <c r="C151">
        <f>doba!$Q59</f>
        <v>0</v>
      </c>
      <c r="E151">
        <f>IF(doba!$P59&lt;=E$110,IF(doba!$Q59&gt;E$110,E$111,0),0)</f>
        <v>0</v>
      </c>
      <c r="F151">
        <f>IF(doba!$P59&lt;=F$110,IF(doba!$Q59&gt;F$110,F$111,0),0)</f>
        <v>0</v>
      </c>
      <c r="G151">
        <f>IF(doba!$P59&lt;=G$110,IF(doba!$Q59&gt;G$110,G$111,0),0)</f>
        <v>0</v>
      </c>
      <c r="H151">
        <f>IF(doba!$P59&lt;=H$110,IF(doba!$Q59&gt;H$110,H$111,0),0)</f>
        <v>0</v>
      </c>
      <c r="I151">
        <f>IF(doba!$P59&lt;=I$110,IF(doba!$Q59&gt;I$110,I$111,0),0)</f>
        <v>0</v>
      </c>
      <c r="J151">
        <f>IF(doba!$P59&lt;=J$110,IF(doba!$Q59&gt;J$110,J$111,0),0)</f>
        <v>0</v>
      </c>
      <c r="K151">
        <f>IF(doba!$P59&lt;=K$110,IF(doba!$Q59&gt;K$110,K$111,0),0)</f>
        <v>0</v>
      </c>
      <c r="L151">
        <f>IF(doba!$P59&lt;=L$110,IF(doba!$Q59&gt;L$110,L$111,0),0)</f>
        <v>0</v>
      </c>
      <c r="M151">
        <f>IF(doba!$P59&lt;=M$110,IF(doba!$Q59&gt;M$110,M$111,0),0)</f>
        <v>0</v>
      </c>
      <c r="N151">
        <f>IF(doba!$P59&lt;=N$110,IF(doba!$Q59&gt;N$110,N$111,0),0)</f>
        <v>0</v>
      </c>
      <c r="O151">
        <f>IF(doba!$P59&lt;=O$110,IF(doba!$Q59&gt;O$110,O$111,0),0)</f>
        <v>0</v>
      </c>
      <c r="P151">
        <f>IF(doba!$P59&lt;=P$110,IF(doba!$Q59&gt;P$110,P$111,0),0)</f>
        <v>0</v>
      </c>
      <c r="Q151">
        <f>IF(doba!$P59&lt;=Q$110,IF(doba!$Q59&gt;Q$110,Q$111,0),0)</f>
        <v>0</v>
      </c>
      <c r="R151">
        <f>IF(doba!$P59&lt;=R$110,IF(doba!$Q59&gt;R$110,R$111,0),0)</f>
        <v>0</v>
      </c>
      <c r="S151">
        <f>IF(doba!$P59&lt;=S$110,IF(doba!$Q59&gt;S$110,S$111,0),0)</f>
        <v>0</v>
      </c>
      <c r="T151">
        <f>IF(doba!$P59&lt;=T$110,IF(doba!$Q59&gt;T$110,T$111,0),0)</f>
        <v>0</v>
      </c>
      <c r="U151">
        <f>IF(doba!$P59&lt;=U$110,IF(doba!$Q59&gt;U$110,U$111,0),0)</f>
        <v>0</v>
      </c>
      <c r="V151">
        <f>IF(doba!$P59&lt;=V$110,IF(doba!$Q59&gt;V$110,V$111,0),0)</f>
        <v>0</v>
      </c>
      <c r="W151">
        <f>IF(doba!$P59&lt;=W$110,IF(doba!$Q59&gt;W$110,W$111,0),0)</f>
        <v>0</v>
      </c>
      <c r="X151">
        <f>IF(doba!$P59&lt;=X$110,IF(doba!$Q59&gt;X$110,X$111,0),0)</f>
        <v>0</v>
      </c>
      <c r="Y151">
        <f>IF(doba!$P59&lt;=Y$110,IF(doba!$Q59&gt;Y$110,Y$111,0),0)</f>
        <v>0</v>
      </c>
      <c r="Z151">
        <f>IF(doba!$P59&lt;=Z$110,IF(doba!$Q59&gt;Z$110,Z$111,0),0)</f>
        <v>0</v>
      </c>
      <c r="AA151">
        <f>IF(doba!$P59&lt;=AA$110,IF(doba!$Q59&gt;AA$110,AA$111,0),0)</f>
        <v>0</v>
      </c>
      <c r="AB151">
        <f>IF(doba!$P59&lt;=AB$110,IF(doba!$Q59&gt;AB$110,AB$111,0),0)</f>
        <v>0</v>
      </c>
      <c r="AC151" s="1">
        <f t="shared" si="4"/>
        <v>0</v>
      </c>
      <c r="AH151">
        <f>IF(doba!$P59&lt;=AH$110,IF(doba!$Q59&gt;AH$110,AH$111,0),0)</f>
        <v>0</v>
      </c>
      <c r="AI151">
        <f>IF(doba!$P59&lt;=AI$110,IF(doba!$Q59&gt;AI$110,AI$111,0),0)</f>
        <v>0</v>
      </c>
      <c r="AJ151">
        <f>IF(doba!$P59&lt;=AJ$110,IF(doba!$Q59&gt;AJ$110,AJ$111,0),0)</f>
        <v>0</v>
      </c>
      <c r="AK151">
        <f>IF(doba!$P59&lt;=AK$110,IF(doba!$Q59&gt;AK$110,AK$111,0),0)</f>
        <v>0</v>
      </c>
      <c r="AL151">
        <f>IF(doba!$P59&lt;=AL$110,IF(doba!$Q59&gt;AL$110,AL$111,0),0)</f>
        <v>0</v>
      </c>
      <c r="AM151">
        <f>IF(doba!$P59&lt;=AM$110,IF(doba!$Q59&gt;AM$110,AM$111,0),0)</f>
        <v>0</v>
      </c>
      <c r="AN151">
        <f>IF(doba!$P59&lt;=AN$110,IF(doba!$Q59&gt;AN$110,AN$111,0),0)</f>
        <v>0</v>
      </c>
      <c r="AO151">
        <f>IF(doba!$P59&lt;=AO$110,IF(doba!$Q59&gt;AO$110,AO$111,0),0)</f>
        <v>0</v>
      </c>
      <c r="AP151">
        <f>IF(doba!$P59&lt;=AP$110,IF(doba!$Q59&gt;AP$110,AP$111,0),0)</f>
        <v>0</v>
      </c>
      <c r="AQ151">
        <f>IF(doba!$P59&lt;=AQ$110,IF(doba!$Q59&gt;AQ$110,AQ$111,0),0)</f>
        <v>0</v>
      </c>
      <c r="AR151">
        <f>IF(doba!$P59&lt;=AR$110,IF(doba!$Q59&gt;AR$110,AR$111,0),0)</f>
        <v>0</v>
      </c>
      <c r="AS151">
        <f>IF(doba!$P59&lt;=AS$110,IF(doba!$Q59&gt;AS$110,AS$111,0),0)</f>
        <v>0</v>
      </c>
      <c r="AT151">
        <f>IF(doba!$P59&lt;=AT$110,IF(doba!$Q59&gt;AT$110,AT$111,0),0)</f>
        <v>0</v>
      </c>
      <c r="AU151">
        <f>IF(doba!$P59&lt;=AU$110,IF(doba!$Q59&gt;AU$110,AU$111,0),0)</f>
        <v>0</v>
      </c>
      <c r="AV151">
        <f>IF(doba!$P59&lt;=AV$110,IF(doba!$Q59&gt;AV$110,AV$111,0),0)</f>
        <v>0</v>
      </c>
      <c r="AW151">
        <f>IF(doba!$P59&lt;=AW$110,IF(doba!$Q59&gt;AW$110,AW$111,0),0)</f>
        <v>0</v>
      </c>
      <c r="AX151">
        <f>IF(doba!$P59&lt;=AX$110,IF(doba!$Q59&gt;AX$110,AX$111,0),0)</f>
        <v>0</v>
      </c>
      <c r="AY151">
        <f>IF(doba!$P59&lt;=AY$110,IF(doba!$Q59&gt;AY$110,AY$111,0),0)</f>
        <v>0</v>
      </c>
      <c r="AZ151">
        <f>IF(doba!$P59&lt;=AZ$110,IF(doba!$Q59&gt;AZ$110,AZ$111,0),0)</f>
        <v>0</v>
      </c>
      <c r="BA151">
        <f>IF(doba!$P59&lt;=BA$110,IF(doba!$Q59&gt;BA$110,BA$111,0),0)</f>
        <v>0</v>
      </c>
      <c r="BB151">
        <f>IF(doba!$P59&lt;=BB$110,IF(doba!$Q59&gt;BB$110,BB$111,0),0)</f>
        <v>0</v>
      </c>
      <c r="BC151">
        <f>IF(doba!$P59&lt;=BC$110,IF(doba!$Q59&gt;BC$110,BC$111,0),0)</f>
        <v>0</v>
      </c>
      <c r="BD151">
        <f>IF(doba!$P59&lt;=BD$110,IF(doba!$Q59&gt;BD$110,BD$111,0),0)</f>
        <v>0</v>
      </c>
      <c r="BE151">
        <f>IF(doba!$P59&lt;=BE$110,IF(doba!$Q59&gt;BE$110,BE$111,0),0)</f>
        <v>0</v>
      </c>
      <c r="BF151" s="1">
        <f t="shared" si="5"/>
        <v>0</v>
      </c>
    </row>
    <row r="152" spans="1:58" x14ac:dyDescent="0.2">
      <c r="A152">
        <v>41</v>
      </c>
      <c r="B152">
        <f>doba!$P60</f>
        <v>0</v>
      </c>
      <c r="C152">
        <f>doba!$Q60</f>
        <v>0</v>
      </c>
      <c r="E152">
        <f>IF(doba!$P60&lt;=E$110,IF(doba!$Q60&gt;E$110,E$111,0),0)</f>
        <v>0</v>
      </c>
      <c r="F152">
        <f>IF(doba!$P60&lt;=F$110,IF(doba!$Q60&gt;F$110,F$111,0),0)</f>
        <v>0</v>
      </c>
      <c r="G152">
        <f>IF(doba!$P60&lt;=G$110,IF(doba!$Q60&gt;G$110,G$111,0),0)</f>
        <v>0</v>
      </c>
      <c r="H152">
        <f>IF(doba!$P60&lt;=H$110,IF(doba!$Q60&gt;H$110,H$111,0),0)</f>
        <v>0</v>
      </c>
      <c r="I152">
        <f>IF(doba!$P60&lt;=I$110,IF(doba!$Q60&gt;I$110,I$111,0),0)</f>
        <v>0</v>
      </c>
      <c r="J152">
        <f>IF(doba!$P60&lt;=J$110,IF(doba!$Q60&gt;J$110,J$111,0),0)</f>
        <v>0</v>
      </c>
      <c r="K152">
        <f>IF(doba!$P60&lt;=K$110,IF(doba!$Q60&gt;K$110,K$111,0),0)</f>
        <v>0</v>
      </c>
      <c r="L152">
        <f>IF(doba!$P60&lt;=L$110,IF(doba!$Q60&gt;L$110,L$111,0),0)</f>
        <v>0</v>
      </c>
      <c r="M152">
        <f>IF(doba!$P60&lt;=M$110,IF(doba!$Q60&gt;M$110,M$111,0),0)</f>
        <v>0</v>
      </c>
      <c r="N152">
        <f>IF(doba!$P60&lt;=N$110,IF(doba!$Q60&gt;N$110,N$111,0),0)</f>
        <v>0</v>
      </c>
      <c r="O152">
        <f>IF(doba!$P60&lt;=O$110,IF(doba!$Q60&gt;O$110,O$111,0),0)</f>
        <v>0</v>
      </c>
      <c r="P152">
        <f>IF(doba!$P60&lt;=P$110,IF(doba!$Q60&gt;P$110,P$111,0),0)</f>
        <v>0</v>
      </c>
      <c r="Q152">
        <f>IF(doba!$P60&lt;=Q$110,IF(doba!$Q60&gt;Q$110,Q$111,0),0)</f>
        <v>0</v>
      </c>
      <c r="R152">
        <f>IF(doba!$P60&lt;=R$110,IF(doba!$Q60&gt;R$110,R$111,0),0)</f>
        <v>0</v>
      </c>
      <c r="S152">
        <f>IF(doba!$P60&lt;=S$110,IF(doba!$Q60&gt;S$110,S$111,0),0)</f>
        <v>0</v>
      </c>
      <c r="T152">
        <f>IF(doba!$P60&lt;=T$110,IF(doba!$Q60&gt;T$110,T$111,0),0)</f>
        <v>0</v>
      </c>
      <c r="U152">
        <f>IF(doba!$P60&lt;=U$110,IF(doba!$Q60&gt;U$110,U$111,0),0)</f>
        <v>0</v>
      </c>
      <c r="V152">
        <f>IF(doba!$P60&lt;=V$110,IF(doba!$Q60&gt;V$110,V$111,0),0)</f>
        <v>0</v>
      </c>
      <c r="W152">
        <f>IF(doba!$P60&lt;=W$110,IF(doba!$Q60&gt;W$110,W$111,0),0)</f>
        <v>0</v>
      </c>
      <c r="X152">
        <f>IF(doba!$P60&lt;=X$110,IF(doba!$Q60&gt;X$110,X$111,0),0)</f>
        <v>0</v>
      </c>
      <c r="Y152">
        <f>IF(doba!$P60&lt;=Y$110,IF(doba!$Q60&gt;Y$110,Y$111,0),0)</f>
        <v>0</v>
      </c>
      <c r="Z152">
        <f>IF(doba!$P60&lt;=Z$110,IF(doba!$Q60&gt;Z$110,Z$111,0),0)</f>
        <v>0</v>
      </c>
      <c r="AA152">
        <f>IF(doba!$P60&lt;=AA$110,IF(doba!$Q60&gt;AA$110,AA$111,0),0)</f>
        <v>0</v>
      </c>
      <c r="AB152">
        <f>IF(doba!$P60&lt;=AB$110,IF(doba!$Q60&gt;AB$110,AB$111,0),0)</f>
        <v>0</v>
      </c>
      <c r="AC152" s="1">
        <f t="shared" si="4"/>
        <v>0</v>
      </c>
      <c r="AH152">
        <f>IF(doba!$P60&lt;=AH$110,IF(doba!$Q60&gt;AH$110,AH$111,0),0)</f>
        <v>0</v>
      </c>
      <c r="AI152">
        <f>IF(doba!$P60&lt;=AI$110,IF(doba!$Q60&gt;AI$110,AI$111,0),0)</f>
        <v>0</v>
      </c>
      <c r="AJ152">
        <f>IF(doba!$P60&lt;=AJ$110,IF(doba!$Q60&gt;AJ$110,AJ$111,0),0)</f>
        <v>0</v>
      </c>
      <c r="AK152">
        <f>IF(doba!$P60&lt;=AK$110,IF(doba!$Q60&gt;AK$110,AK$111,0),0)</f>
        <v>0</v>
      </c>
      <c r="AL152">
        <f>IF(doba!$P60&lt;=AL$110,IF(doba!$Q60&gt;AL$110,AL$111,0),0)</f>
        <v>0</v>
      </c>
      <c r="AM152">
        <f>IF(doba!$P60&lt;=AM$110,IF(doba!$Q60&gt;AM$110,AM$111,0),0)</f>
        <v>0</v>
      </c>
      <c r="AN152">
        <f>IF(doba!$P60&lt;=AN$110,IF(doba!$Q60&gt;AN$110,AN$111,0),0)</f>
        <v>0</v>
      </c>
      <c r="AO152">
        <f>IF(doba!$P60&lt;=AO$110,IF(doba!$Q60&gt;AO$110,AO$111,0),0)</f>
        <v>0</v>
      </c>
      <c r="AP152">
        <f>IF(doba!$P60&lt;=AP$110,IF(doba!$Q60&gt;AP$110,AP$111,0),0)</f>
        <v>0</v>
      </c>
      <c r="AQ152">
        <f>IF(doba!$P60&lt;=AQ$110,IF(doba!$Q60&gt;AQ$110,AQ$111,0),0)</f>
        <v>0</v>
      </c>
      <c r="AR152">
        <f>IF(doba!$P60&lt;=AR$110,IF(doba!$Q60&gt;AR$110,AR$111,0),0)</f>
        <v>0</v>
      </c>
      <c r="AS152">
        <f>IF(doba!$P60&lt;=AS$110,IF(doba!$Q60&gt;AS$110,AS$111,0),0)</f>
        <v>0</v>
      </c>
      <c r="AT152">
        <f>IF(doba!$P60&lt;=AT$110,IF(doba!$Q60&gt;AT$110,AT$111,0),0)</f>
        <v>0</v>
      </c>
      <c r="AU152">
        <f>IF(doba!$P60&lt;=AU$110,IF(doba!$Q60&gt;AU$110,AU$111,0),0)</f>
        <v>0</v>
      </c>
      <c r="AV152">
        <f>IF(doba!$P60&lt;=AV$110,IF(doba!$Q60&gt;AV$110,AV$111,0),0)</f>
        <v>0</v>
      </c>
      <c r="AW152">
        <f>IF(doba!$P60&lt;=AW$110,IF(doba!$Q60&gt;AW$110,AW$111,0),0)</f>
        <v>0</v>
      </c>
      <c r="AX152">
        <f>IF(doba!$P60&lt;=AX$110,IF(doba!$Q60&gt;AX$110,AX$111,0),0)</f>
        <v>0</v>
      </c>
      <c r="AY152">
        <f>IF(doba!$P60&lt;=AY$110,IF(doba!$Q60&gt;AY$110,AY$111,0),0)</f>
        <v>0</v>
      </c>
      <c r="AZ152">
        <f>IF(doba!$P60&lt;=AZ$110,IF(doba!$Q60&gt;AZ$110,AZ$111,0),0)</f>
        <v>0</v>
      </c>
      <c r="BA152">
        <f>IF(doba!$P60&lt;=BA$110,IF(doba!$Q60&gt;BA$110,BA$111,0),0)</f>
        <v>0</v>
      </c>
      <c r="BB152">
        <f>IF(doba!$P60&lt;=BB$110,IF(doba!$Q60&gt;BB$110,BB$111,0),0)</f>
        <v>0</v>
      </c>
      <c r="BC152">
        <f>IF(doba!$P60&lt;=BC$110,IF(doba!$Q60&gt;BC$110,BC$111,0),0)</f>
        <v>0</v>
      </c>
      <c r="BD152">
        <f>IF(doba!$P60&lt;=BD$110,IF(doba!$Q60&gt;BD$110,BD$111,0),0)</f>
        <v>0</v>
      </c>
      <c r="BE152">
        <f>IF(doba!$P60&lt;=BE$110,IF(doba!$Q60&gt;BE$110,BE$111,0),0)</f>
        <v>0</v>
      </c>
      <c r="BF152" s="1">
        <f t="shared" si="5"/>
        <v>0</v>
      </c>
    </row>
    <row r="153" spans="1:58" x14ac:dyDescent="0.2">
      <c r="A153">
        <v>42</v>
      </c>
      <c r="B153">
        <f>doba!$P61</f>
        <v>0</v>
      </c>
      <c r="C153">
        <f>doba!$Q61</f>
        <v>0</v>
      </c>
      <c r="E153">
        <f>IF(doba!$P61&lt;=E$110,IF(doba!$Q61&gt;E$110,E$111,0),0)</f>
        <v>0</v>
      </c>
      <c r="F153">
        <f>IF(doba!$P61&lt;=F$110,IF(doba!$Q61&gt;F$110,F$111,0),0)</f>
        <v>0</v>
      </c>
      <c r="G153">
        <f>IF(doba!$P61&lt;=G$110,IF(doba!$Q61&gt;G$110,G$111,0),0)</f>
        <v>0</v>
      </c>
      <c r="H153">
        <f>IF(doba!$P61&lt;=H$110,IF(doba!$Q61&gt;H$110,H$111,0),0)</f>
        <v>0</v>
      </c>
      <c r="I153">
        <f>IF(doba!$P61&lt;=I$110,IF(doba!$Q61&gt;I$110,I$111,0),0)</f>
        <v>0</v>
      </c>
      <c r="J153">
        <f>IF(doba!$P61&lt;=J$110,IF(doba!$Q61&gt;J$110,J$111,0),0)</f>
        <v>0</v>
      </c>
      <c r="K153">
        <f>IF(doba!$P61&lt;=K$110,IF(doba!$Q61&gt;K$110,K$111,0),0)</f>
        <v>0</v>
      </c>
      <c r="L153">
        <f>IF(doba!$P61&lt;=L$110,IF(doba!$Q61&gt;L$110,L$111,0),0)</f>
        <v>0</v>
      </c>
      <c r="M153">
        <f>IF(doba!$P61&lt;=M$110,IF(doba!$Q61&gt;M$110,M$111,0),0)</f>
        <v>0</v>
      </c>
      <c r="N153">
        <f>IF(doba!$P61&lt;=N$110,IF(doba!$Q61&gt;N$110,N$111,0),0)</f>
        <v>0</v>
      </c>
      <c r="O153">
        <f>IF(doba!$P61&lt;=O$110,IF(doba!$Q61&gt;O$110,O$111,0),0)</f>
        <v>0</v>
      </c>
      <c r="P153">
        <f>IF(doba!$P61&lt;=P$110,IF(doba!$Q61&gt;P$110,P$111,0),0)</f>
        <v>0</v>
      </c>
      <c r="Q153">
        <f>IF(doba!$P61&lt;=Q$110,IF(doba!$Q61&gt;Q$110,Q$111,0),0)</f>
        <v>0</v>
      </c>
      <c r="R153">
        <f>IF(doba!$P61&lt;=R$110,IF(doba!$Q61&gt;R$110,R$111,0),0)</f>
        <v>0</v>
      </c>
      <c r="S153">
        <f>IF(doba!$P61&lt;=S$110,IF(doba!$Q61&gt;S$110,S$111,0),0)</f>
        <v>0</v>
      </c>
      <c r="T153">
        <f>IF(doba!$P61&lt;=T$110,IF(doba!$Q61&gt;T$110,T$111,0),0)</f>
        <v>0</v>
      </c>
      <c r="U153">
        <f>IF(doba!$P61&lt;=U$110,IF(doba!$Q61&gt;U$110,U$111,0),0)</f>
        <v>0</v>
      </c>
      <c r="V153">
        <f>IF(doba!$P61&lt;=V$110,IF(doba!$Q61&gt;V$110,V$111,0),0)</f>
        <v>0</v>
      </c>
      <c r="W153">
        <f>IF(doba!$P61&lt;=W$110,IF(doba!$Q61&gt;W$110,W$111,0),0)</f>
        <v>0</v>
      </c>
      <c r="X153">
        <f>IF(doba!$P61&lt;=X$110,IF(doba!$Q61&gt;X$110,X$111,0),0)</f>
        <v>0</v>
      </c>
      <c r="Y153">
        <f>IF(doba!$P61&lt;=Y$110,IF(doba!$Q61&gt;Y$110,Y$111,0),0)</f>
        <v>0</v>
      </c>
      <c r="Z153">
        <f>IF(doba!$P61&lt;=Z$110,IF(doba!$Q61&gt;Z$110,Z$111,0),0)</f>
        <v>0</v>
      </c>
      <c r="AA153">
        <f>IF(doba!$P61&lt;=AA$110,IF(doba!$Q61&gt;AA$110,AA$111,0),0)</f>
        <v>0</v>
      </c>
      <c r="AB153">
        <f>IF(doba!$P61&lt;=AB$110,IF(doba!$Q61&gt;AB$110,AB$111,0),0)</f>
        <v>0</v>
      </c>
      <c r="AC153" s="1">
        <f t="shared" si="4"/>
        <v>0</v>
      </c>
      <c r="AH153">
        <f>IF(doba!$P61&lt;=AH$110,IF(doba!$Q61&gt;AH$110,AH$111,0),0)</f>
        <v>0</v>
      </c>
      <c r="AI153">
        <f>IF(doba!$P61&lt;=AI$110,IF(doba!$Q61&gt;AI$110,AI$111,0),0)</f>
        <v>0</v>
      </c>
      <c r="AJ153">
        <f>IF(doba!$P61&lt;=AJ$110,IF(doba!$Q61&gt;AJ$110,AJ$111,0),0)</f>
        <v>0</v>
      </c>
      <c r="AK153">
        <f>IF(doba!$P61&lt;=AK$110,IF(doba!$Q61&gt;AK$110,AK$111,0),0)</f>
        <v>0</v>
      </c>
      <c r="AL153">
        <f>IF(doba!$P61&lt;=AL$110,IF(doba!$Q61&gt;AL$110,AL$111,0),0)</f>
        <v>0</v>
      </c>
      <c r="AM153">
        <f>IF(doba!$P61&lt;=AM$110,IF(doba!$Q61&gt;AM$110,AM$111,0),0)</f>
        <v>0</v>
      </c>
      <c r="AN153">
        <f>IF(doba!$P61&lt;=AN$110,IF(doba!$Q61&gt;AN$110,AN$111,0),0)</f>
        <v>0</v>
      </c>
      <c r="AO153">
        <f>IF(doba!$P61&lt;=AO$110,IF(doba!$Q61&gt;AO$110,AO$111,0),0)</f>
        <v>0</v>
      </c>
      <c r="AP153">
        <f>IF(doba!$P61&lt;=AP$110,IF(doba!$Q61&gt;AP$110,AP$111,0),0)</f>
        <v>0</v>
      </c>
      <c r="AQ153">
        <f>IF(doba!$P61&lt;=AQ$110,IF(doba!$Q61&gt;AQ$110,AQ$111,0),0)</f>
        <v>0</v>
      </c>
      <c r="AR153">
        <f>IF(doba!$P61&lt;=AR$110,IF(doba!$Q61&gt;AR$110,AR$111,0),0)</f>
        <v>0</v>
      </c>
      <c r="AS153">
        <f>IF(doba!$P61&lt;=AS$110,IF(doba!$Q61&gt;AS$110,AS$111,0),0)</f>
        <v>0</v>
      </c>
      <c r="AT153">
        <f>IF(doba!$P61&lt;=AT$110,IF(doba!$Q61&gt;AT$110,AT$111,0),0)</f>
        <v>0</v>
      </c>
      <c r="AU153">
        <f>IF(doba!$P61&lt;=AU$110,IF(doba!$Q61&gt;AU$110,AU$111,0),0)</f>
        <v>0</v>
      </c>
      <c r="AV153">
        <f>IF(doba!$P61&lt;=AV$110,IF(doba!$Q61&gt;AV$110,AV$111,0),0)</f>
        <v>0</v>
      </c>
      <c r="AW153">
        <f>IF(doba!$P61&lt;=AW$110,IF(doba!$Q61&gt;AW$110,AW$111,0),0)</f>
        <v>0</v>
      </c>
      <c r="AX153">
        <f>IF(doba!$P61&lt;=AX$110,IF(doba!$Q61&gt;AX$110,AX$111,0),0)</f>
        <v>0</v>
      </c>
      <c r="AY153">
        <f>IF(doba!$P61&lt;=AY$110,IF(doba!$Q61&gt;AY$110,AY$111,0),0)</f>
        <v>0</v>
      </c>
      <c r="AZ153">
        <f>IF(doba!$P61&lt;=AZ$110,IF(doba!$Q61&gt;AZ$110,AZ$111,0),0)</f>
        <v>0</v>
      </c>
      <c r="BA153">
        <f>IF(doba!$P61&lt;=BA$110,IF(doba!$Q61&gt;BA$110,BA$111,0),0)</f>
        <v>0</v>
      </c>
      <c r="BB153">
        <f>IF(doba!$P61&lt;=BB$110,IF(doba!$Q61&gt;BB$110,BB$111,0),0)</f>
        <v>0</v>
      </c>
      <c r="BC153">
        <f>IF(doba!$P61&lt;=BC$110,IF(doba!$Q61&gt;BC$110,BC$111,0),0)</f>
        <v>0</v>
      </c>
      <c r="BD153">
        <f>IF(doba!$P61&lt;=BD$110,IF(doba!$Q61&gt;BD$110,BD$111,0),0)</f>
        <v>0</v>
      </c>
      <c r="BE153">
        <f>IF(doba!$P61&lt;=BE$110,IF(doba!$Q61&gt;BE$110,BE$111,0),0)</f>
        <v>0</v>
      </c>
      <c r="BF153" s="1">
        <f t="shared" si="5"/>
        <v>0</v>
      </c>
    </row>
    <row r="154" spans="1:58" x14ac:dyDescent="0.2">
      <c r="A154">
        <v>43</v>
      </c>
      <c r="B154">
        <f>doba!$P62</f>
        <v>0</v>
      </c>
      <c r="C154">
        <f>doba!$Q62</f>
        <v>0</v>
      </c>
      <c r="E154">
        <f>IF(doba!$P62&lt;=E$110,IF(doba!$Q62&gt;E$110,E$111,0),0)</f>
        <v>0</v>
      </c>
      <c r="F154">
        <f>IF(doba!$P62&lt;=F$110,IF(doba!$Q62&gt;F$110,F$111,0),0)</f>
        <v>0</v>
      </c>
      <c r="G154">
        <f>IF(doba!$P62&lt;=G$110,IF(doba!$Q62&gt;G$110,G$111,0),0)</f>
        <v>0</v>
      </c>
      <c r="H154">
        <f>IF(doba!$P62&lt;=H$110,IF(doba!$Q62&gt;H$110,H$111,0),0)</f>
        <v>0</v>
      </c>
      <c r="I154">
        <f>IF(doba!$P62&lt;=I$110,IF(doba!$Q62&gt;I$110,I$111,0),0)</f>
        <v>0</v>
      </c>
      <c r="J154">
        <f>IF(doba!$P62&lt;=J$110,IF(doba!$Q62&gt;J$110,J$111,0),0)</f>
        <v>0</v>
      </c>
      <c r="K154">
        <f>IF(doba!$P62&lt;=K$110,IF(doba!$Q62&gt;K$110,K$111,0),0)</f>
        <v>0</v>
      </c>
      <c r="L154">
        <f>IF(doba!$P62&lt;=L$110,IF(doba!$Q62&gt;L$110,L$111,0),0)</f>
        <v>0</v>
      </c>
      <c r="M154">
        <f>IF(doba!$P62&lt;=M$110,IF(doba!$Q62&gt;M$110,M$111,0),0)</f>
        <v>0</v>
      </c>
      <c r="N154">
        <f>IF(doba!$P62&lt;=N$110,IF(doba!$Q62&gt;N$110,N$111,0),0)</f>
        <v>0</v>
      </c>
      <c r="O154">
        <f>IF(doba!$P62&lt;=O$110,IF(doba!$Q62&gt;O$110,O$111,0),0)</f>
        <v>0</v>
      </c>
      <c r="P154">
        <f>IF(doba!$P62&lt;=P$110,IF(doba!$Q62&gt;P$110,P$111,0),0)</f>
        <v>0</v>
      </c>
      <c r="Q154">
        <f>IF(doba!$P62&lt;=Q$110,IF(doba!$Q62&gt;Q$110,Q$111,0),0)</f>
        <v>0</v>
      </c>
      <c r="R154">
        <f>IF(doba!$P62&lt;=R$110,IF(doba!$Q62&gt;R$110,R$111,0),0)</f>
        <v>0</v>
      </c>
      <c r="S154">
        <f>IF(doba!$P62&lt;=S$110,IF(doba!$Q62&gt;S$110,S$111,0),0)</f>
        <v>0</v>
      </c>
      <c r="T154">
        <f>IF(doba!$P62&lt;=T$110,IF(doba!$Q62&gt;T$110,T$111,0),0)</f>
        <v>0</v>
      </c>
      <c r="U154">
        <f>IF(doba!$P62&lt;=U$110,IF(doba!$Q62&gt;U$110,U$111,0),0)</f>
        <v>0</v>
      </c>
      <c r="V154">
        <f>IF(doba!$P62&lt;=V$110,IF(doba!$Q62&gt;V$110,V$111,0),0)</f>
        <v>0</v>
      </c>
      <c r="W154">
        <f>IF(doba!$P62&lt;=W$110,IF(doba!$Q62&gt;W$110,W$111,0),0)</f>
        <v>0</v>
      </c>
      <c r="X154">
        <f>IF(doba!$P62&lt;=X$110,IF(doba!$Q62&gt;X$110,X$111,0),0)</f>
        <v>0</v>
      </c>
      <c r="Y154">
        <f>IF(doba!$P62&lt;=Y$110,IF(doba!$Q62&gt;Y$110,Y$111,0),0)</f>
        <v>0</v>
      </c>
      <c r="Z154">
        <f>IF(doba!$P62&lt;=Z$110,IF(doba!$Q62&gt;Z$110,Z$111,0),0)</f>
        <v>0</v>
      </c>
      <c r="AA154">
        <f>IF(doba!$P62&lt;=AA$110,IF(doba!$Q62&gt;AA$110,AA$111,0),0)</f>
        <v>0</v>
      </c>
      <c r="AB154">
        <f>IF(doba!$P62&lt;=AB$110,IF(doba!$Q62&gt;AB$110,AB$111,0),0)</f>
        <v>0</v>
      </c>
      <c r="AC154" s="1">
        <f t="shared" si="4"/>
        <v>0</v>
      </c>
      <c r="AH154">
        <f>IF(doba!$P62&lt;=AH$110,IF(doba!$Q62&gt;AH$110,AH$111,0),0)</f>
        <v>0</v>
      </c>
      <c r="AI154">
        <f>IF(doba!$P62&lt;=AI$110,IF(doba!$Q62&gt;AI$110,AI$111,0),0)</f>
        <v>0</v>
      </c>
      <c r="AJ154">
        <f>IF(doba!$P62&lt;=AJ$110,IF(doba!$Q62&gt;AJ$110,AJ$111,0),0)</f>
        <v>0</v>
      </c>
      <c r="AK154">
        <f>IF(doba!$P62&lt;=AK$110,IF(doba!$Q62&gt;AK$110,AK$111,0),0)</f>
        <v>0</v>
      </c>
      <c r="AL154">
        <f>IF(doba!$P62&lt;=AL$110,IF(doba!$Q62&gt;AL$110,AL$111,0),0)</f>
        <v>0</v>
      </c>
      <c r="AM154">
        <f>IF(doba!$P62&lt;=AM$110,IF(doba!$Q62&gt;AM$110,AM$111,0),0)</f>
        <v>0</v>
      </c>
      <c r="AN154">
        <f>IF(doba!$P62&lt;=AN$110,IF(doba!$Q62&gt;AN$110,AN$111,0),0)</f>
        <v>0</v>
      </c>
      <c r="AO154">
        <f>IF(doba!$P62&lt;=AO$110,IF(doba!$Q62&gt;AO$110,AO$111,0),0)</f>
        <v>0</v>
      </c>
      <c r="AP154">
        <f>IF(doba!$P62&lt;=AP$110,IF(doba!$Q62&gt;AP$110,AP$111,0),0)</f>
        <v>0</v>
      </c>
      <c r="AQ154">
        <f>IF(doba!$P62&lt;=AQ$110,IF(doba!$Q62&gt;AQ$110,AQ$111,0),0)</f>
        <v>0</v>
      </c>
      <c r="AR154">
        <f>IF(doba!$P62&lt;=AR$110,IF(doba!$Q62&gt;AR$110,AR$111,0),0)</f>
        <v>0</v>
      </c>
      <c r="AS154">
        <f>IF(doba!$P62&lt;=AS$110,IF(doba!$Q62&gt;AS$110,AS$111,0),0)</f>
        <v>0</v>
      </c>
      <c r="AT154">
        <f>IF(doba!$P62&lt;=AT$110,IF(doba!$Q62&gt;AT$110,AT$111,0),0)</f>
        <v>0</v>
      </c>
      <c r="AU154">
        <f>IF(doba!$P62&lt;=AU$110,IF(doba!$Q62&gt;AU$110,AU$111,0),0)</f>
        <v>0</v>
      </c>
      <c r="AV154">
        <f>IF(doba!$P62&lt;=AV$110,IF(doba!$Q62&gt;AV$110,AV$111,0),0)</f>
        <v>0</v>
      </c>
      <c r="AW154">
        <f>IF(doba!$P62&lt;=AW$110,IF(doba!$Q62&gt;AW$110,AW$111,0),0)</f>
        <v>0</v>
      </c>
      <c r="AX154">
        <f>IF(doba!$P62&lt;=AX$110,IF(doba!$Q62&gt;AX$110,AX$111,0),0)</f>
        <v>0</v>
      </c>
      <c r="AY154">
        <f>IF(doba!$P62&lt;=AY$110,IF(doba!$Q62&gt;AY$110,AY$111,0),0)</f>
        <v>0</v>
      </c>
      <c r="AZ154">
        <f>IF(doba!$P62&lt;=AZ$110,IF(doba!$Q62&gt;AZ$110,AZ$111,0),0)</f>
        <v>0</v>
      </c>
      <c r="BA154">
        <f>IF(doba!$P62&lt;=BA$110,IF(doba!$Q62&gt;BA$110,BA$111,0),0)</f>
        <v>0</v>
      </c>
      <c r="BB154">
        <f>IF(doba!$P62&lt;=BB$110,IF(doba!$Q62&gt;BB$110,BB$111,0),0)</f>
        <v>0</v>
      </c>
      <c r="BC154">
        <f>IF(doba!$P62&lt;=BC$110,IF(doba!$Q62&gt;BC$110,BC$111,0),0)</f>
        <v>0</v>
      </c>
      <c r="BD154">
        <f>IF(doba!$P62&lt;=BD$110,IF(doba!$Q62&gt;BD$110,BD$111,0),0)</f>
        <v>0</v>
      </c>
      <c r="BE154">
        <f>IF(doba!$P62&lt;=BE$110,IF(doba!$Q62&gt;BE$110,BE$111,0),0)</f>
        <v>0</v>
      </c>
      <c r="BF154" s="1">
        <f t="shared" si="5"/>
        <v>0</v>
      </c>
    </row>
    <row r="155" spans="1:58" x14ac:dyDescent="0.2">
      <c r="A155">
        <v>44</v>
      </c>
      <c r="B155">
        <f>doba!$P63</f>
        <v>0</v>
      </c>
      <c r="C155">
        <f>doba!$Q63</f>
        <v>0</v>
      </c>
      <c r="E155">
        <f>IF(doba!$P63&lt;=E$110,IF(doba!$Q63&gt;E$110,E$111,0),0)</f>
        <v>0</v>
      </c>
      <c r="F155">
        <f>IF(doba!$P63&lt;=F$110,IF(doba!$Q63&gt;F$110,F$111,0),0)</f>
        <v>0</v>
      </c>
      <c r="G155">
        <f>IF(doba!$P63&lt;=G$110,IF(doba!$Q63&gt;G$110,G$111,0),0)</f>
        <v>0</v>
      </c>
      <c r="H155">
        <f>IF(doba!$P63&lt;=H$110,IF(doba!$Q63&gt;H$110,H$111,0),0)</f>
        <v>0</v>
      </c>
      <c r="I155">
        <f>IF(doba!$P63&lt;=I$110,IF(doba!$Q63&gt;I$110,I$111,0),0)</f>
        <v>0</v>
      </c>
      <c r="J155">
        <f>IF(doba!$P63&lt;=J$110,IF(doba!$Q63&gt;J$110,J$111,0),0)</f>
        <v>0</v>
      </c>
      <c r="K155">
        <f>IF(doba!$P63&lt;=K$110,IF(doba!$Q63&gt;K$110,K$111,0),0)</f>
        <v>0</v>
      </c>
      <c r="L155">
        <f>IF(doba!$P63&lt;=L$110,IF(doba!$Q63&gt;L$110,L$111,0),0)</f>
        <v>0</v>
      </c>
      <c r="M155">
        <f>IF(doba!$P63&lt;=M$110,IF(doba!$Q63&gt;M$110,M$111,0),0)</f>
        <v>0</v>
      </c>
      <c r="N155">
        <f>IF(doba!$P63&lt;=N$110,IF(doba!$Q63&gt;N$110,N$111,0),0)</f>
        <v>0</v>
      </c>
      <c r="O155">
        <f>IF(doba!$P63&lt;=O$110,IF(doba!$Q63&gt;O$110,O$111,0),0)</f>
        <v>0</v>
      </c>
      <c r="P155">
        <f>IF(doba!$P63&lt;=P$110,IF(doba!$Q63&gt;P$110,P$111,0),0)</f>
        <v>0</v>
      </c>
      <c r="Q155">
        <f>IF(doba!$P63&lt;=Q$110,IF(doba!$Q63&gt;Q$110,Q$111,0),0)</f>
        <v>0</v>
      </c>
      <c r="R155">
        <f>IF(doba!$P63&lt;=R$110,IF(doba!$Q63&gt;R$110,R$111,0),0)</f>
        <v>0</v>
      </c>
      <c r="S155">
        <f>IF(doba!$P63&lt;=S$110,IF(doba!$Q63&gt;S$110,S$111,0),0)</f>
        <v>0</v>
      </c>
      <c r="T155">
        <f>IF(doba!$P63&lt;=T$110,IF(doba!$Q63&gt;T$110,T$111,0),0)</f>
        <v>0</v>
      </c>
      <c r="U155">
        <f>IF(doba!$P63&lt;=U$110,IF(doba!$Q63&gt;U$110,U$111,0),0)</f>
        <v>0</v>
      </c>
      <c r="V155">
        <f>IF(doba!$P63&lt;=V$110,IF(doba!$Q63&gt;V$110,V$111,0),0)</f>
        <v>0</v>
      </c>
      <c r="W155">
        <f>IF(doba!$P63&lt;=W$110,IF(doba!$Q63&gt;W$110,W$111,0),0)</f>
        <v>0</v>
      </c>
      <c r="X155">
        <f>IF(doba!$P63&lt;=X$110,IF(doba!$Q63&gt;X$110,X$111,0),0)</f>
        <v>0</v>
      </c>
      <c r="Y155">
        <f>IF(doba!$P63&lt;=Y$110,IF(doba!$Q63&gt;Y$110,Y$111,0),0)</f>
        <v>0</v>
      </c>
      <c r="Z155">
        <f>IF(doba!$P63&lt;=Z$110,IF(doba!$Q63&gt;Z$110,Z$111,0),0)</f>
        <v>0</v>
      </c>
      <c r="AA155">
        <f>IF(doba!$P63&lt;=AA$110,IF(doba!$Q63&gt;AA$110,AA$111,0),0)</f>
        <v>0</v>
      </c>
      <c r="AB155">
        <f>IF(doba!$P63&lt;=AB$110,IF(doba!$Q63&gt;AB$110,AB$111,0),0)</f>
        <v>0</v>
      </c>
      <c r="AC155" s="1">
        <f t="shared" si="4"/>
        <v>0</v>
      </c>
      <c r="AH155">
        <f>IF(doba!$P63&lt;=AH$110,IF(doba!$Q63&gt;AH$110,AH$111,0),0)</f>
        <v>0</v>
      </c>
      <c r="AI155">
        <f>IF(doba!$P63&lt;=AI$110,IF(doba!$Q63&gt;AI$110,AI$111,0),0)</f>
        <v>0</v>
      </c>
      <c r="AJ155">
        <f>IF(doba!$P63&lt;=AJ$110,IF(doba!$Q63&gt;AJ$110,AJ$111,0),0)</f>
        <v>0</v>
      </c>
      <c r="AK155">
        <f>IF(doba!$P63&lt;=AK$110,IF(doba!$Q63&gt;AK$110,AK$111,0),0)</f>
        <v>0</v>
      </c>
      <c r="AL155">
        <f>IF(doba!$P63&lt;=AL$110,IF(doba!$Q63&gt;AL$110,AL$111,0),0)</f>
        <v>0</v>
      </c>
      <c r="AM155">
        <f>IF(doba!$P63&lt;=AM$110,IF(doba!$Q63&gt;AM$110,AM$111,0),0)</f>
        <v>0</v>
      </c>
      <c r="AN155">
        <f>IF(doba!$P63&lt;=AN$110,IF(doba!$Q63&gt;AN$110,AN$111,0),0)</f>
        <v>0</v>
      </c>
      <c r="AO155">
        <f>IF(doba!$P63&lt;=AO$110,IF(doba!$Q63&gt;AO$110,AO$111,0),0)</f>
        <v>0</v>
      </c>
      <c r="AP155">
        <f>IF(doba!$P63&lt;=AP$110,IF(doba!$Q63&gt;AP$110,AP$111,0),0)</f>
        <v>0</v>
      </c>
      <c r="AQ155">
        <f>IF(doba!$P63&lt;=AQ$110,IF(doba!$Q63&gt;AQ$110,AQ$111,0),0)</f>
        <v>0</v>
      </c>
      <c r="AR155">
        <f>IF(doba!$P63&lt;=AR$110,IF(doba!$Q63&gt;AR$110,AR$111,0),0)</f>
        <v>0</v>
      </c>
      <c r="AS155">
        <f>IF(doba!$P63&lt;=AS$110,IF(doba!$Q63&gt;AS$110,AS$111,0),0)</f>
        <v>0</v>
      </c>
      <c r="AT155">
        <f>IF(doba!$P63&lt;=AT$110,IF(doba!$Q63&gt;AT$110,AT$111,0),0)</f>
        <v>0</v>
      </c>
      <c r="AU155">
        <f>IF(doba!$P63&lt;=AU$110,IF(doba!$Q63&gt;AU$110,AU$111,0),0)</f>
        <v>0</v>
      </c>
      <c r="AV155">
        <f>IF(doba!$P63&lt;=AV$110,IF(doba!$Q63&gt;AV$110,AV$111,0),0)</f>
        <v>0</v>
      </c>
      <c r="AW155">
        <f>IF(doba!$P63&lt;=AW$110,IF(doba!$Q63&gt;AW$110,AW$111,0),0)</f>
        <v>0</v>
      </c>
      <c r="AX155">
        <f>IF(doba!$P63&lt;=AX$110,IF(doba!$Q63&gt;AX$110,AX$111,0),0)</f>
        <v>0</v>
      </c>
      <c r="AY155">
        <f>IF(doba!$P63&lt;=AY$110,IF(doba!$Q63&gt;AY$110,AY$111,0),0)</f>
        <v>0</v>
      </c>
      <c r="AZ155">
        <f>IF(doba!$P63&lt;=AZ$110,IF(doba!$Q63&gt;AZ$110,AZ$111,0),0)</f>
        <v>0</v>
      </c>
      <c r="BA155">
        <f>IF(doba!$P63&lt;=BA$110,IF(doba!$Q63&gt;BA$110,BA$111,0),0)</f>
        <v>0</v>
      </c>
      <c r="BB155">
        <f>IF(doba!$P63&lt;=BB$110,IF(doba!$Q63&gt;BB$110,BB$111,0),0)</f>
        <v>0</v>
      </c>
      <c r="BC155">
        <f>IF(doba!$P63&lt;=BC$110,IF(doba!$Q63&gt;BC$110,BC$111,0),0)</f>
        <v>0</v>
      </c>
      <c r="BD155">
        <f>IF(doba!$P63&lt;=BD$110,IF(doba!$Q63&gt;BD$110,BD$111,0),0)</f>
        <v>0</v>
      </c>
      <c r="BE155">
        <f>IF(doba!$P63&lt;=BE$110,IF(doba!$Q63&gt;BE$110,BE$111,0),0)</f>
        <v>0</v>
      </c>
      <c r="BF155" s="1">
        <f t="shared" si="5"/>
        <v>0</v>
      </c>
    </row>
    <row r="156" spans="1:58" x14ac:dyDescent="0.2">
      <c r="A156">
        <v>45</v>
      </c>
      <c r="B156">
        <f>doba!$P64</f>
        <v>0</v>
      </c>
      <c r="C156">
        <f>doba!$Q64</f>
        <v>0</v>
      </c>
      <c r="E156">
        <f>IF(doba!$P64&lt;=E$110,IF(doba!$Q64&gt;E$110,E$111,0),0)</f>
        <v>0</v>
      </c>
      <c r="F156">
        <f>IF(doba!$P64&lt;=F$110,IF(doba!$Q64&gt;F$110,F$111,0),0)</f>
        <v>0</v>
      </c>
      <c r="G156">
        <f>IF(doba!$P64&lt;=G$110,IF(doba!$Q64&gt;G$110,G$111,0),0)</f>
        <v>0</v>
      </c>
      <c r="H156">
        <f>IF(doba!$P64&lt;=H$110,IF(doba!$Q64&gt;H$110,H$111,0),0)</f>
        <v>0</v>
      </c>
      <c r="I156">
        <f>IF(doba!$P64&lt;=I$110,IF(doba!$Q64&gt;I$110,I$111,0),0)</f>
        <v>0</v>
      </c>
      <c r="J156">
        <f>IF(doba!$P64&lt;=J$110,IF(doba!$Q64&gt;J$110,J$111,0),0)</f>
        <v>0</v>
      </c>
      <c r="K156">
        <f>IF(doba!$P64&lt;=K$110,IF(doba!$Q64&gt;K$110,K$111,0),0)</f>
        <v>0</v>
      </c>
      <c r="L156">
        <f>IF(doba!$P64&lt;=L$110,IF(doba!$Q64&gt;L$110,L$111,0),0)</f>
        <v>0</v>
      </c>
      <c r="M156">
        <f>IF(doba!$P64&lt;=M$110,IF(doba!$Q64&gt;M$110,M$111,0),0)</f>
        <v>0</v>
      </c>
      <c r="N156">
        <f>IF(doba!$P64&lt;=N$110,IF(doba!$Q64&gt;N$110,N$111,0),0)</f>
        <v>0</v>
      </c>
      <c r="O156">
        <f>IF(doba!$P64&lt;=O$110,IF(doba!$Q64&gt;O$110,O$111,0),0)</f>
        <v>0</v>
      </c>
      <c r="P156">
        <f>IF(doba!$P64&lt;=P$110,IF(doba!$Q64&gt;P$110,P$111,0),0)</f>
        <v>0</v>
      </c>
      <c r="Q156">
        <f>IF(doba!$P64&lt;=Q$110,IF(doba!$Q64&gt;Q$110,Q$111,0),0)</f>
        <v>0</v>
      </c>
      <c r="R156">
        <f>IF(doba!$P64&lt;=R$110,IF(doba!$Q64&gt;R$110,R$111,0),0)</f>
        <v>0</v>
      </c>
      <c r="S156">
        <f>IF(doba!$P64&lt;=S$110,IF(doba!$Q64&gt;S$110,S$111,0),0)</f>
        <v>0</v>
      </c>
      <c r="T156">
        <f>IF(doba!$P64&lt;=T$110,IF(doba!$Q64&gt;T$110,T$111,0),0)</f>
        <v>0</v>
      </c>
      <c r="U156">
        <f>IF(doba!$P64&lt;=U$110,IF(doba!$Q64&gt;U$110,U$111,0),0)</f>
        <v>0</v>
      </c>
      <c r="V156">
        <f>IF(doba!$P64&lt;=V$110,IF(doba!$Q64&gt;V$110,V$111,0),0)</f>
        <v>0</v>
      </c>
      <c r="W156">
        <f>IF(doba!$P64&lt;=W$110,IF(doba!$Q64&gt;W$110,W$111,0),0)</f>
        <v>0</v>
      </c>
      <c r="X156">
        <f>IF(doba!$P64&lt;=X$110,IF(doba!$Q64&gt;X$110,X$111,0),0)</f>
        <v>0</v>
      </c>
      <c r="Y156">
        <f>IF(doba!$P64&lt;=Y$110,IF(doba!$Q64&gt;Y$110,Y$111,0),0)</f>
        <v>0</v>
      </c>
      <c r="Z156">
        <f>IF(doba!$P64&lt;=Z$110,IF(doba!$Q64&gt;Z$110,Z$111,0),0)</f>
        <v>0</v>
      </c>
      <c r="AA156">
        <f>IF(doba!$P64&lt;=AA$110,IF(doba!$Q64&gt;AA$110,AA$111,0),0)</f>
        <v>0</v>
      </c>
      <c r="AB156">
        <f>IF(doba!$P64&lt;=AB$110,IF(doba!$Q64&gt;AB$110,AB$111,0),0)</f>
        <v>0</v>
      </c>
      <c r="AC156" s="1">
        <f t="shared" si="4"/>
        <v>0</v>
      </c>
      <c r="AH156">
        <f>IF(doba!$P64&lt;=AH$110,IF(doba!$Q64&gt;AH$110,AH$111,0),0)</f>
        <v>0</v>
      </c>
      <c r="AI156">
        <f>IF(doba!$P64&lt;=AI$110,IF(doba!$Q64&gt;AI$110,AI$111,0),0)</f>
        <v>0</v>
      </c>
      <c r="AJ156">
        <f>IF(doba!$P64&lt;=AJ$110,IF(doba!$Q64&gt;AJ$110,AJ$111,0),0)</f>
        <v>0</v>
      </c>
      <c r="AK156">
        <f>IF(doba!$P64&lt;=AK$110,IF(doba!$Q64&gt;AK$110,AK$111,0),0)</f>
        <v>0</v>
      </c>
      <c r="AL156">
        <f>IF(doba!$P64&lt;=AL$110,IF(doba!$Q64&gt;AL$110,AL$111,0),0)</f>
        <v>0</v>
      </c>
      <c r="AM156">
        <f>IF(doba!$P64&lt;=AM$110,IF(doba!$Q64&gt;AM$110,AM$111,0),0)</f>
        <v>0</v>
      </c>
      <c r="AN156">
        <f>IF(doba!$P64&lt;=AN$110,IF(doba!$Q64&gt;AN$110,AN$111,0),0)</f>
        <v>0</v>
      </c>
      <c r="AO156">
        <f>IF(doba!$P64&lt;=AO$110,IF(doba!$Q64&gt;AO$110,AO$111,0),0)</f>
        <v>0</v>
      </c>
      <c r="AP156">
        <f>IF(doba!$P64&lt;=AP$110,IF(doba!$Q64&gt;AP$110,AP$111,0),0)</f>
        <v>0</v>
      </c>
      <c r="AQ156">
        <f>IF(doba!$P64&lt;=AQ$110,IF(doba!$Q64&gt;AQ$110,AQ$111,0),0)</f>
        <v>0</v>
      </c>
      <c r="AR156">
        <f>IF(doba!$P64&lt;=AR$110,IF(doba!$Q64&gt;AR$110,AR$111,0),0)</f>
        <v>0</v>
      </c>
      <c r="AS156">
        <f>IF(doba!$P64&lt;=AS$110,IF(doba!$Q64&gt;AS$110,AS$111,0),0)</f>
        <v>0</v>
      </c>
      <c r="AT156">
        <f>IF(doba!$P64&lt;=AT$110,IF(doba!$Q64&gt;AT$110,AT$111,0),0)</f>
        <v>0</v>
      </c>
      <c r="AU156">
        <f>IF(doba!$P64&lt;=AU$110,IF(doba!$Q64&gt;AU$110,AU$111,0),0)</f>
        <v>0</v>
      </c>
      <c r="AV156">
        <f>IF(doba!$P64&lt;=AV$110,IF(doba!$Q64&gt;AV$110,AV$111,0),0)</f>
        <v>0</v>
      </c>
      <c r="AW156">
        <f>IF(doba!$P64&lt;=AW$110,IF(doba!$Q64&gt;AW$110,AW$111,0),0)</f>
        <v>0</v>
      </c>
      <c r="AX156">
        <f>IF(doba!$P64&lt;=AX$110,IF(doba!$Q64&gt;AX$110,AX$111,0),0)</f>
        <v>0</v>
      </c>
      <c r="AY156">
        <f>IF(doba!$P64&lt;=AY$110,IF(doba!$Q64&gt;AY$110,AY$111,0),0)</f>
        <v>0</v>
      </c>
      <c r="AZ156">
        <f>IF(doba!$P64&lt;=AZ$110,IF(doba!$Q64&gt;AZ$110,AZ$111,0),0)</f>
        <v>0</v>
      </c>
      <c r="BA156">
        <f>IF(doba!$P64&lt;=BA$110,IF(doba!$Q64&gt;BA$110,BA$111,0),0)</f>
        <v>0</v>
      </c>
      <c r="BB156">
        <f>IF(doba!$P64&lt;=BB$110,IF(doba!$Q64&gt;BB$110,BB$111,0),0)</f>
        <v>0</v>
      </c>
      <c r="BC156">
        <f>IF(doba!$P64&lt;=BC$110,IF(doba!$Q64&gt;BC$110,BC$111,0),0)</f>
        <v>0</v>
      </c>
      <c r="BD156">
        <f>IF(doba!$P64&lt;=BD$110,IF(doba!$Q64&gt;BD$110,BD$111,0),0)</f>
        <v>0</v>
      </c>
      <c r="BE156">
        <f>IF(doba!$P64&lt;=BE$110,IF(doba!$Q64&gt;BE$110,BE$111,0),0)</f>
        <v>0</v>
      </c>
      <c r="BF156" s="1">
        <f t="shared" si="5"/>
        <v>0</v>
      </c>
    </row>
    <row r="157" spans="1:58" x14ac:dyDescent="0.2">
      <c r="A157">
        <v>46</v>
      </c>
      <c r="B157">
        <f>doba!$P65</f>
        <v>0</v>
      </c>
      <c r="C157">
        <f>doba!$Q65</f>
        <v>0</v>
      </c>
      <c r="E157">
        <f>IF(doba!$P65&lt;=E$110,IF(doba!$Q65&gt;E$110,E$111,0),0)</f>
        <v>0</v>
      </c>
      <c r="F157">
        <f>IF(doba!$P65&lt;=F$110,IF(doba!$Q65&gt;F$110,F$111,0),0)</f>
        <v>0</v>
      </c>
      <c r="G157">
        <f>IF(doba!$P65&lt;=G$110,IF(doba!$Q65&gt;G$110,G$111,0),0)</f>
        <v>0</v>
      </c>
      <c r="H157">
        <f>IF(doba!$P65&lt;=H$110,IF(doba!$Q65&gt;H$110,H$111,0),0)</f>
        <v>0</v>
      </c>
      <c r="I157">
        <f>IF(doba!$P65&lt;=I$110,IF(doba!$Q65&gt;I$110,I$111,0),0)</f>
        <v>0</v>
      </c>
      <c r="J157">
        <f>IF(doba!$P65&lt;=J$110,IF(doba!$Q65&gt;J$110,J$111,0),0)</f>
        <v>0</v>
      </c>
      <c r="K157">
        <f>IF(doba!$P65&lt;=K$110,IF(doba!$Q65&gt;K$110,K$111,0),0)</f>
        <v>0</v>
      </c>
      <c r="L157">
        <f>IF(doba!$P65&lt;=L$110,IF(doba!$Q65&gt;L$110,L$111,0),0)</f>
        <v>0</v>
      </c>
      <c r="M157">
        <f>IF(doba!$P65&lt;=M$110,IF(doba!$Q65&gt;M$110,M$111,0),0)</f>
        <v>0</v>
      </c>
      <c r="N157">
        <f>IF(doba!$P65&lt;=N$110,IF(doba!$Q65&gt;N$110,N$111,0),0)</f>
        <v>0</v>
      </c>
      <c r="O157">
        <f>IF(doba!$P65&lt;=O$110,IF(doba!$Q65&gt;O$110,O$111,0),0)</f>
        <v>0</v>
      </c>
      <c r="P157">
        <f>IF(doba!$P65&lt;=P$110,IF(doba!$Q65&gt;P$110,P$111,0),0)</f>
        <v>0</v>
      </c>
      <c r="Q157">
        <f>IF(doba!$P65&lt;=Q$110,IF(doba!$Q65&gt;Q$110,Q$111,0),0)</f>
        <v>0</v>
      </c>
      <c r="R157">
        <f>IF(doba!$P65&lt;=R$110,IF(doba!$Q65&gt;R$110,R$111,0),0)</f>
        <v>0</v>
      </c>
      <c r="S157">
        <f>IF(doba!$P65&lt;=S$110,IF(doba!$Q65&gt;S$110,S$111,0),0)</f>
        <v>0</v>
      </c>
      <c r="T157">
        <f>IF(doba!$P65&lt;=T$110,IF(doba!$Q65&gt;T$110,T$111,0),0)</f>
        <v>0</v>
      </c>
      <c r="U157">
        <f>IF(doba!$P65&lt;=U$110,IF(doba!$Q65&gt;U$110,U$111,0),0)</f>
        <v>0</v>
      </c>
      <c r="V157">
        <f>IF(doba!$P65&lt;=V$110,IF(doba!$Q65&gt;V$110,V$111,0),0)</f>
        <v>0</v>
      </c>
      <c r="W157">
        <f>IF(doba!$P65&lt;=W$110,IF(doba!$Q65&gt;W$110,W$111,0),0)</f>
        <v>0</v>
      </c>
      <c r="X157">
        <f>IF(doba!$P65&lt;=X$110,IF(doba!$Q65&gt;X$110,X$111,0),0)</f>
        <v>0</v>
      </c>
      <c r="Y157">
        <f>IF(doba!$P65&lt;=Y$110,IF(doba!$Q65&gt;Y$110,Y$111,0),0)</f>
        <v>0</v>
      </c>
      <c r="Z157">
        <f>IF(doba!$P65&lt;=Z$110,IF(doba!$Q65&gt;Z$110,Z$111,0),0)</f>
        <v>0</v>
      </c>
      <c r="AA157">
        <f>IF(doba!$P65&lt;=AA$110,IF(doba!$Q65&gt;AA$110,AA$111,0),0)</f>
        <v>0</v>
      </c>
      <c r="AB157">
        <f>IF(doba!$P65&lt;=AB$110,IF(doba!$Q65&gt;AB$110,AB$111,0),0)</f>
        <v>0</v>
      </c>
      <c r="AC157" s="1">
        <f t="shared" si="4"/>
        <v>0</v>
      </c>
      <c r="AH157">
        <f>IF(doba!$P65&lt;=AH$110,IF(doba!$Q65&gt;AH$110,AH$111,0),0)</f>
        <v>0</v>
      </c>
      <c r="AI157">
        <f>IF(doba!$P65&lt;=AI$110,IF(doba!$Q65&gt;AI$110,AI$111,0),0)</f>
        <v>0</v>
      </c>
      <c r="AJ157">
        <f>IF(doba!$P65&lt;=AJ$110,IF(doba!$Q65&gt;AJ$110,AJ$111,0),0)</f>
        <v>0</v>
      </c>
      <c r="AK157">
        <f>IF(doba!$P65&lt;=AK$110,IF(doba!$Q65&gt;AK$110,AK$111,0),0)</f>
        <v>0</v>
      </c>
      <c r="AL157">
        <f>IF(doba!$P65&lt;=AL$110,IF(doba!$Q65&gt;AL$110,AL$111,0),0)</f>
        <v>0</v>
      </c>
      <c r="AM157">
        <f>IF(doba!$P65&lt;=AM$110,IF(doba!$Q65&gt;AM$110,AM$111,0),0)</f>
        <v>0</v>
      </c>
      <c r="AN157">
        <f>IF(doba!$P65&lt;=AN$110,IF(doba!$Q65&gt;AN$110,AN$111,0),0)</f>
        <v>0</v>
      </c>
      <c r="AO157">
        <f>IF(doba!$P65&lt;=AO$110,IF(doba!$Q65&gt;AO$110,AO$111,0),0)</f>
        <v>0</v>
      </c>
      <c r="AP157">
        <f>IF(doba!$P65&lt;=AP$110,IF(doba!$Q65&gt;AP$110,AP$111,0),0)</f>
        <v>0</v>
      </c>
      <c r="AQ157">
        <f>IF(doba!$P65&lt;=AQ$110,IF(doba!$Q65&gt;AQ$110,AQ$111,0),0)</f>
        <v>0</v>
      </c>
      <c r="AR157">
        <f>IF(doba!$P65&lt;=AR$110,IF(doba!$Q65&gt;AR$110,AR$111,0),0)</f>
        <v>0</v>
      </c>
      <c r="AS157">
        <f>IF(doba!$P65&lt;=AS$110,IF(doba!$Q65&gt;AS$110,AS$111,0),0)</f>
        <v>0</v>
      </c>
      <c r="AT157">
        <f>IF(doba!$P65&lt;=AT$110,IF(doba!$Q65&gt;AT$110,AT$111,0),0)</f>
        <v>0</v>
      </c>
      <c r="AU157">
        <f>IF(doba!$P65&lt;=AU$110,IF(doba!$Q65&gt;AU$110,AU$111,0),0)</f>
        <v>0</v>
      </c>
      <c r="AV157">
        <f>IF(doba!$P65&lt;=AV$110,IF(doba!$Q65&gt;AV$110,AV$111,0),0)</f>
        <v>0</v>
      </c>
      <c r="AW157">
        <f>IF(doba!$P65&lt;=AW$110,IF(doba!$Q65&gt;AW$110,AW$111,0),0)</f>
        <v>0</v>
      </c>
      <c r="AX157">
        <f>IF(doba!$P65&lt;=AX$110,IF(doba!$Q65&gt;AX$110,AX$111,0),0)</f>
        <v>0</v>
      </c>
      <c r="AY157">
        <f>IF(doba!$P65&lt;=AY$110,IF(doba!$Q65&gt;AY$110,AY$111,0),0)</f>
        <v>0</v>
      </c>
      <c r="AZ157">
        <f>IF(doba!$P65&lt;=AZ$110,IF(doba!$Q65&gt;AZ$110,AZ$111,0),0)</f>
        <v>0</v>
      </c>
      <c r="BA157">
        <f>IF(doba!$P65&lt;=BA$110,IF(doba!$Q65&gt;BA$110,BA$111,0),0)</f>
        <v>0</v>
      </c>
      <c r="BB157">
        <f>IF(doba!$P65&lt;=BB$110,IF(doba!$Q65&gt;BB$110,BB$111,0),0)</f>
        <v>0</v>
      </c>
      <c r="BC157">
        <f>IF(doba!$P65&lt;=BC$110,IF(doba!$Q65&gt;BC$110,BC$111,0),0)</f>
        <v>0</v>
      </c>
      <c r="BD157">
        <f>IF(doba!$P65&lt;=BD$110,IF(doba!$Q65&gt;BD$110,BD$111,0),0)</f>
        <v>0</v>
      </c>
      <c r="BE157">
        <f>IF(doba!$P65&lt;=BE$110,IF(doba!$Q65&gt;BE$110,BE$111,0),0)</f>
        <v>0</v>
      </c>
      <c r="BF157" s="1">
        <f t="shared" si="5"/>
        <v>0</v>
      </c>
    </row>
    <row r="158" spans="1:58" x14ac:dyDescent="0.2">
      <c r="A158">
        <v>47</v>
      </c>
      <c r="B158">
        <f>doba!$P66</f>
        <v>0</v>
      </c>
      <c r="C158">
        <f>doba!$Q66</f>
        <v>0</v>
      </c>
      <c r="E158">
        <f>IF(doba!$P66&lt;=E$110,IF(doba!$Q66&gt;E$110,E$111,0),0)</f>
        <v>0</v>
      </c>
      <c r="F158">
        <f>IF(doba!$P66&lt;=F$110,IF(doba!$Q66&gt;F$110,F$111,0),0)</f>
        <v>0</v>
      </c>
      <c r="G158">
        <f>IF(doba!$P66&lt;=G$110,IF(doba!$Q66&gt;G$110,G$111,0),0)</f>
        <v>0</v>
      </c>
      <c r="H158">
        <f>IF(doba!$P66&lt;=H$110,IF(doba!$Q66&gt;H$110,H$111,0),0)</f>
        <v>0</v>
      </c>
      <c r="I158">
        <f>IF(doba!$P66&lt;=I$110,IF(doba!$Q66&gt;I$110,I$111,0),0)</f>
        <v>0</v>
      </c>
      <c r="J158">
        <f>IF(doba!$P66&lt;=J$110,IF(doba!$Q66&gt;J$110,J$111,0),0)</f>
        <v>0</v>
      </c>
      <c r="K158">
        <f>IF(doba!$P66&lt;=K$110,IF(doba!$Q66&gt;K$110,K$111,0),0)</f>
        <v>0</v>
      </c>
      <c r="L158">
        <f>IF(doba!$P66&lt;=L$110,IF(doba!$Q66&gt;L$110,L$111,0),0)</f>
        <v>0</v>
      </c>
      <c r="M158">
        <f>IF(doba!$P66&lt;=M$110,IF(doba!$Q66&gt;M$110,M$111,0),0)</f>
        <v>0</v>
      </c>
      <c r="N158">
        <f>IF(doba!$P66&lt;=N$110,IF(doba!$Q66&gt;N$110,N$111,0),0)</f>
        <v>0</v>
      </c>
      <c r="O158">
        <f>IF(doba!$P66&lt;=O$110,IF(doba!$Q66&gt;O$110,O$111,0),0)</f>
        <v>0</v>
      </c>
      <c r="P158">
        <f>IF(doba!$P66&lt;=P$110,IF(doba!$Q66&gt;P$110,P$111,0),0)</f>
        <v>0</v>
      </c>
      <c r="Q158">
        <f>IF(doba!$P66&lt;=Q$110,IF(doba!$Q66&gt;Q$110,Q$111,0),0)</f>
        <v>0</v>
      </c>
      <c r="R158">
        <f>IF(doba!$P66&lt;=R$110,IF(doba!$Q66&gt;R$110,R$111,0),0)</f>
        <v>0</v>
      </c>
      <c r="S158">
        <f>IF(doba!$P66&lt;=S$110,IF(doba!$Q66&gt;S$110,S$111,0),0)</f>
        <v>0</v>
      </c>
      <c r="T158">
        <f>IF(doba!$P66&lt;=T$110,IF(doba!$Q66&gt;T$110,T$111,0),0)</f>
        <v>0</v>
      </c>
      <c r="U158">
        <f>IF(doba!$P66&lt;=U$110,IF(doba!$Q66&gt;U$110,U$111,0),0)</f>
        <v>0</v>
      </c>
      <c r="V158">
        <f>IF(doba!$P66&lt;=V$110,IF(doba!$Q66&gt;V$110,V$111,0),0)</f>
        <v>0</v>
      </c>
      <c r="W158">
        <f>IF(doba!$P66&lt;=W$110,IF(doba!$Q66&gt;W$110,W$111,0),0)</f>
        <v>0</v>
      </c>
      <c r="X158">
        <f>IF(doba!$P66&lt;=X$110,IF(doba!$Q66&gt;X$110,X$111,0),0)</f>
        <v>0</v>
      </c>
      <c r="Y158">
        <f>IF(doba!$P66&lt;=Y$110,IF(doba!$Q66&gt;Y$110,Y$111,0),0)</f>
        <v>0</v>
      </c>
      <c r="Z158">
        <f>IF(doba!$P66&lt;=Z$110,IF(doba!$Q66&gt;Z$110,Z$111,0),0)</f>
        <v>0</v>
      </c>
      <c r="AA158">
        <f>IF(doba!$P66&lt;=AA$110,IF(doba!$Q66&gt;AA$110,AA$111,0),0)</f>
        <v>0</v>
      </c>
      <c r="AB158">
        <f>IF(doba!$P66&lt;=AB$110,IF(doba!$Q66&gt;AB$110,AB$111,0),0)</f>
        <v>0</v>
      </c>
      <c r="AC158" s="1">
        <f t="shared" si="4"/>
        <v>0</v>
      </c>
      <c r="AH158">
        <f>IF(doba!$P66&lt;=AH$110,IF(doba!$Q66&gt;AH$110,AH$111,0),0)</f>
        <v>0</v>
      </c>
      <c r="AI158">
        <f>IF(doba!$P66&lt;=AI$110,IF(doba!$Q66&gt;AI$110,AI$111,0),0)</f>
        <v>0</v>
      </c>
      <c r="AJ158">
        <f>IF(doba!$P66&lt;=AJ$110,IF(doba!$Q66&gt;AJ$110,AJ$111,0),0)</f>
        <v>0</v>
      </c>
      <c r="AK158">
        <f>IF(doba!$P66&lt;=AK$110,IF(doba!$Q66&gt;AK$110,AK$111,0),0)</f>
        <v>0</v>
      </c>
      <c r="AL158">
        <f>IF(doba!$P66&lt;=AL$110,IF(doba!$Q66&gt;AL$110,AL$111,0),0)</f>
        <v>0</v>
      </c>
      <c r="AM158">
        <f>IF(doba!$P66&lt;=AM$110,IF(doba!$Q66&gt;AM$110,AM$111,0),0)</f>
        <v>0</v>
      </c>
      <c r="AN158">
        <f>IF(doba!$P66&lt;=AN$110,IF(doba!$Q66&gt;AN$110,AN$111,0),0)</f>
        <v>0</v>
      </c>
      <c r="AO158">
        <f>IF(doba!$P66&lt;=AO$110,IF(doba!$Q66&gt;AO$110,AO$111,0),0)</f>
        <v>0</v>
      </c>
      <c r="AP158">
        <f>IF(doba!$P66&lt;=AP$110,IF(doba!$Q66&gt;AP$110,AP$111,0),0)</f>
        <v>0</v>
      </c>
      <c r="AQ158">
        <f>IF(doba!$P66&lt;=AQ$110,IF(doba!$Q66&gt;AQ$110,AQ$111,0),0)</f>
        <v>0</v>
      </c>
      <c r="AR158">
        <f>IF(doba!$P66&lt;=AR$110,IF(doba!$Q66&gt;AR$110,AR$111,0),0)</f>
        <v>0</v>
      </c>
      <c r="AS158">
        <f>IF(doba!$P66&lt;=AS$110,IF(doba!$Q66&gt;AS$110,AS$111,0),0)</f>
        <v>0</v>
      </c>
      <c r="AT158">
        <f>IF(doba!$P66&lt;=AT$110,IF(doba!$Q66&gt;AT$110,AT$111,0),0)</f>
        <v>0</v>
      </c>
      <c r="AU158">
        <f>IF(doba!$P66&lt;=AU$110,IF(doba!$Q66&gt;AU$110,AU$111,0),0)</f>
        <v>0</v>
      </c>
      <c r="AV158">
        <f>IF(doba!$P66&lt;=AV$110,IF(doba!$Q66&gt;AV$110,AV$111,0),0)</f>
        <v>0</v>
      </c>
      <c r="AW158">
        <f>IF(doba!$P66&lt;=AW$110,IF(doba!$Q66&gt;AW$110,AW$111,0),0)</f>
        <v>0</v>
      </c>
      <c r="AX158">
        <f>IF(doba!$P66&lt;=AX$110,IF(doba!$Q66&gt;AX$110,AX$111,0),0)</f>
        <v>0</v>
      </c>
      <c r="AY158">
        <f>IF(doba!$P66&lt;=AY$110,IF(doba!$Q66&gt;AY$110,AY$111,0),0)</f>
        <v>0</v>
      </c>
      <c r="AZ158">
        <f>IF(doba!$P66&lt;=AZ$110,IF(doba!$Q66&gt;AZ$110,AZ$111,0),0)</f>
        <v>0</v>
      </c>
      <c r="BA158">
        <f>IF(doba!$P66&lt;=BA$110,IF(doba!$Q66&gt;BA$110,BA$111,0),0)</f>
        <v>0</v>
      </c>
      <c r="BB158">
        <f>IF(doba!$P66&lt;=BB$110,IF(doba!$Q66&gt;BB$110,BB$111,0),0)</f>
        <v>0</v>
      </c>
      <c r="BC158">
        <f>IF(doba!$P66&lt;=BC$110,IF(doba!$Q66&gt;BC$110,BC$111,0),0)</f>
        <v>0</v>
      </c>
      <c r="BD158">
        <f>IF(doba!$P66&lt;=BD$110,IF(doba!$Q66&gt;BD$110,BD$111,0),0)</f>
        <v>0</v>
      </c>
      <c r="BE158">
        <f>IF(doba!$P66&lt;=BE$110,IF(doba!$Q66&gt;BE$110,BE$111,0),0)</f>
        <v>0</v>
      </c>
      <c r="BF158" s="1">
        <f t="shared" si="5"/>
        <v>0</v>
      </c>
    </row>
    <row r="159" spans="1:58" x14ac:dyDescent="0.2">
      <c r="A159">
        <v>48</v>
      </c>
      <c r="B159">
        <f>doba!$P67</f>
        <v>0</v>
      </c>
      <c r="C159">
        <f>doba!$Q67</f>
        <v>0</v>
      </c>
      <c r="E159">
        <f>IF(doba!$P67&lt;=E$110,IF(doba!$Q67&gt;E$110,E$111,0),0)</f>
        <v>0</v>
      </c>
      <c r="F159">
        <f>IF(doba!$P67&lt;=F$110,IF(doba!$Q67&gt;F$110,F$111,0),0)</f>
        <v>0</v>
      </c>
      <c r="G159">
        <f>IF(doba!$P67&lt;=G$110,IF(doba!$Q67&gt;G$110,G$111,0),0)</f>
        <v>0</v>
      </c>
      <c r="H159">
        <f>IF(doba!$P67&lt;=H$110,IF(doba!$Q67&gt;H$110,H$111,0),0)</f>
        <v>0</v>
      </c>
      <c r="I159">
        <f>IF(doba!$P67&lt;=I$110,IF(doba!$Q67&gt;I$110,I$111,0),0)</f>
        <v>0</v>
      </c>
      <c r="J159">
        <f>IF(doba!$P67&lt;=J$110,IF(doba!$Q67&gt;J$110,J$111,0),0)</f>
        <v>0</v>
      </c>
      <c r="K159">
        <f>IF(doba!$P67&lt;=K$110,IF(doba!$Q67&gt;K$110,K$111,0),0)</f>
        <v>0</v>
      </c>
      <c r="L159">
        <f>IF(doba!$P67&lt;=L$110,IF(doba!$Q67&gt;L$110,L$111,0),0)</f>
        <v>0</v>
      </c>
      <c r="M159">
        <f>IF(doba!$P67&lt;=M$110,IF(doba!$Q67&gt;M$110,M$111,0),0)</f>
        <v>0</v>
      </c>
      <c r="N159">
        <f>IF(doba!$P67&lt;=N$110,IF(doba!$Q67&gt;N$110,N$111,0),0)</f>
        <v>0</v>
      </c>
      <c r="O159">
        <f>IF(doba!$P67&lt;=O$110,IF(doba!$Q67&gt;O$110,O$111,0),0)</f>
        <v>0</v>
      </c>
      <c r="P159">
        <f>IF(doba!$P67&lt;=P$110,IF(doba!$Q67&gt;P$110,P$111,0),0)</f>
        <v>0</v>
      </c>
      <c r="Q159">
        <f>IF(doba!$P67&lt;=Q$110,IF(doba!$Q67&gt;Q$110,Q$111,0),0)</f>
        <v>0</v>
      </c>
      <c r="R159">
        <f>IF(doba!$P67&lt;=R$110,IF(doba!$Q67&gt;R$110,R$111,0),0)</f>
        <v>0</v>
      </c>
      <c r="S159">
        <f>IF(doba!$P67&lt;=S$110,IF(doba!$Q67&gt;S$110,S$111,0),0)</f>
        <v>0</v>
      </c>
      <c r="T159">
        <f>IF(doba!$P67&lt;=T$110,IF(doba!$Q67&gt;T$110,T$111,0),0)</f>
        <v>0</v>
      </c>
      <c r="U159">
        <f>IF(doba!$P67&lt;=U$110,IF(doba!$Q67&gt;U$110,U$111,0),0)</f>
        <v>0</v>
      </c>
      <c r="V159">
        <f>IF(doba!$P67&lt;=V$110,IF(doba!$Q67&gt;V$110,V$111,0),0)</f>
        <v>0</v>
      </c>
      <c r="W159">
        <f>IF(doba!$P67&lt;=W$110,IF(doba!$Q67&gt;W$110,W$111,0),0)</f>
        <v>0</v>
      </c>
      <c r="X159">
        <f>IF(doba!$P67&lt;=X$110,IF(doba!$Q67&gt;X$110,X$111,0),0)</f>
        <v>0</v>
      </c>
      <c r="Y159">
        <f>IF(doba!$P67&lt;=Y$110,IF(doba!$Q67&gt;Y$110,Y$111,0),0)</f>
        <v>0</v>
      </c>
      <c r="Z159">
        <f>IF(doba!$P67&lt;=Z$110,IF(doba!$Q67&gt;Z$110,Z$111,0),0)</f>
        <v>0</v>
      </c>
      <c r="AA159">
        <f>IF(doba!$P67&lt;=AA$110,IF(doba!$Q67&gt;AA$110,AA$111,0),0)</f>
        <v>0</v>
      </c>
      <c r="AB159">
        <f>IF(doba!$P67&lt;=AB$110,IF(doba!$Q67&gt;AB$110,AB$111,0),0)</f>
        <v>0</v>
      </c>
      <c r="AC159" s="1">
        <f t="shared" si="4"/>
        <v>0</v>
      </c>
      <c r="AH159">
        <f>IF(doba!$P67&lt;=AH$110,IF(doba!$Q67&gt;AH$110,AH$111,0),0)</f>
        <v>0</v>
      </c>
      <c r="AI159">
        <f>IF(doba!$P67&lt;=AI$110,IF(doba!$Q67&gt;AI$110,AI$111,0),0)</f>
        <v>0</v>
      </c>
      <c r="AJ159">
        <f>IF(doba!$P67&lt;=AJ$110,IF(doba!$Q67&gt;AJ$110,AJ$111,0),0)</f>
        <v>0</v>
      </c>
      <c r="AK159">
        <f>IF(doba!$P67&lt;=AK$110,IF(doba!$Q67&gt;AK$110,AK$111,0),0)</f>
        <v>0</v>
      </c>
      <c r="AL159">
        <f>IF(doba!$P67&lt;=AL$110,IF(doba!$Q67&gt;AL$110,AL$111,0),0)</f>
        <v>0</v>
      </c>
      <c r="AM159">
        <f>IF(doba!$P67&lt;=AM$110,IF(doba!$Q67&gt;AM$110,AM$111,0),0)</f>
        <v>0</v>
      </c>
      <c r="AN159">
        <f>IF(doba!$P67&lt;=AN$110,IF(doba!$Q67&gt;AN$110,AN$111,0),0)</f>
        <v>0</v>
      </c>
      <c r="AO159">
        <f>IF(doba!$P67&lt;=AO$110,IF(doba!$Q67&gt;AO$110,AO$111,0),0)</f>
        <v>0</v>
      </c>
      <c r="AP159">
        <f>IF(doba!$P67&lt;=AP$110,IF(doba!$Q67&gt;AP$110,AP$111,0),0)</f>
        <v>0</v>
      </c>
      <c r="AQ159">
        <f>IF(doba!$P67&lt;=AQ$110,IF(doba!$Q67&gt;AQ$110,AQ$111,0),0)</f>
        <v>0</v>
      </c>
      <c r="AR159">
        <f>IF(doba!$P67&lt;=AR$110,IF(doba!$Q67&gt;AR$110,AR$111,0),0)</f>
        <v>0</v>
      </c>
      <c r="AS159">
        <f>IF(doba!$P67&lt;=AS$110,IF(doba!$Q67&gt;AS$110,AS$111,0),0)</f>
        <v>0</v>
      </c>
      <c r="AT159">
        <f>IF(doba!$P67&lt;=AT$110,IF(doba!$Q67&gt;AT$110,AT$111,0),0)</f>
        <v>0</v>
      </c>
      <c r="AU159">
        <f>IF(doba!$P67&lt;=AU$110,IF(doba!$Q67&gt;AU$110,AU$111,0),0)</f>
        <v>0</v>
      </c>
      <c r="AV159">
        <f>IF(doba!$P67&lt;=AV$110,IF(doba!$Q67&gt;AV$110,AV$111,0),0)</f>
        <v>0</v>
      </c>
      <c r="AW159">
        <f>IF(doba!$P67&lt;=AW$110,IF(doba!$Q67&gt;AW$110,AW$111,0),0)</f>
        <v>0</v>
      </c>
      <c r="AX159">
        <f>IF(doba!$P67&lt;=AX$110,IF(doba!$Q67&gt;AX$110,AX$111,0),0)</f>
        <v>0</v>
      </c>
      <c r="AY159">
        <f>IF(doba!$P67&lt;=AY$110,IF(doba!$Q67&gt;AY$110,AY$111,0),0)</f>
        <v>0</v>
      </c>
      <c r="AZ159">
        <f>IF(doba!$P67&lt;=AZ$110,IF(doba!$Q67&gt;AZ$110,AZ$111,0),0)</f>
        <v>0</v>
      </c>
      <c r="BA159">
        <f>IF(doba!$P67&lt;=BA$110,IF(doba!$Q67&gt;BA$110,BA$111,0),0)</f>
        <v>0</v>
      </c>
      <c r="BB159">
        <f>IF(doba!$P67&lt;=BB$110,IF(doba!$Q67&gt;BB$110,BB$111,0),0)</f>
        <v>0</v>
      </c>
      <c r="BC159">
        <f>IF(doba!$P67&lt;=BC$110,IF(doba!$Q67&gt;BC$110,BC$111,0),0)</f>
        <v>0</v>
      </c>
      <c r="BD159">
        <f>IF(doba!$P67&lt;=BD$110,IF(doba!$Q67&gt;BD$110,BD$111,0),0)</f>
        <v>0</v>
      </c>
      <c r="BE159">
        <f>IF(doba!$P67&lt;=BE$110,IF(doba!$Q67&gt;BE$110,BE$111,0),0)</f>
        <v>0</v>
      </c>
      <c r="BF159" s="1">
        <f t="shared" si="5"/>
        <v>0</v>
      </c>
    </row>
    <row r="160" spans="1:58" x14ac:dyDescent="0.2">
      <c r="A160">
        <v>49</v>
      </c>
      <c r="B160">
        <f>doba!$P68</f>
        <v>0</v>
      </c>
      <c r="C160">
        <f>doba!$Q68</f>
        <v>0</v>
      </c>
      <c r="E160">
        <f>IF(doba!$P68&lt;=E$110,IF(doba!$Q68&gt;E$110,E$111,0),0)</f>
        <v>0</v>
      </c>
      <c r="F160">
        <f>IF(doba!$P68&lt;=F$110,IF(doba!$Q68&gt;F$110,F$111,0),0)</f>
        <v>0</v>
      </c>
      <c r="G160">
        <f>IF(doba!$P68&lt;=G$110,IF(doba!$Q68&gt;G$110,G$111,0),0)</f>
        <v>0</v>
      </c>
      <c r="H160">
        <f>IF(doba!$P68&lt;=H$110,IF(doba!$Q68&gt;H$110,H$111,0),0)</f>
        <v>0</v>
      </c>
      <c r="I160">
        <f>IF(doba!$P68&lt;=I$110,IF(doba!$Q68&gt;I$110,I$111,0),0)</f>
        <v>0</v>
      </c>
      <c r="J160">
        <f>IF(doba!$P68&lt;=J$110,IF(doba!$Q68&gt;J$110,J$111,0),0)</f>
        <v>0</v>
      </c>
      <c r="K160">
        <f>IF(doba!$P68&lt;=K$110,IF(doba!$Q68&gt;K$110,K$111,0),0)</f>
        <v>0</v>
      </c>
      <c r="L160">
        <f>IF(doba!$P68&lt;=L$110,IF(doba!$Q68&gt;L$110,L$111,0),0)</f>
        <v>0</v>
      </c>
      <c r="M160">
        <f>IF(doba!$P68&lt;=M$110,IF(doba!$Q68&gt;M$110,M$111,0),0)</f>
        <v>0</v>
      </c>
      <c r="N160">
        <f>IF(doba!$P68&lt;=N$110,IF(doba!$Q68&gt;N$110,N$111,0),0)</f>
        <v>0</v>
      </c>
      <c r="O160">
        <f>IF(doba!$P68&lt;=O$110,IF(doba!$Q68&gt;O$110,O$111,0),0)</f>
        <v>0</v>
      </c>
      <c r="P160">
        <f>IF(doba!$P68&lt;=P$110,IF(doba!$Q68&gt;P$110,P$111,0),0)</f>
        <v>0</v>
      </c>
      <c r="Q160">
        <f>IF(doba!$P68&lt;=Q$110,IF(doba!$Q68&gt;Q$110,Q$111,0),0)</f>
        <v>0</v>
      </c>
      <c r="R160">
        <f>IF(doba!$P68&lt;=R$110,IF(doba!$Q68&gt;R$110,R$111,0),0)</f>
        <v>0</v>
      </c>
      <c r="S160">
        <f>IF(doba!$P68&lt;=S$110,IF(doba!$Q68&gt;S$110,S$111,0),0)</f>
        <v>0</v>
      </c>
      <c r="T160">
        <f>IF(doba!$P68&lt;=T$110,IF(doba!$Q68&gt;T$110,T$111,0),0)</f>
        <v>0</v>
      </c>
      <c r="U160">
        <f>IF(doba!$P68&lt;=U$110,IF(doba!$Q68&gt;U$110,U$111,0),0)</f>
        <v>0</v>
      </c>
      <c r="V160">
        <f>IF(doba!$P68&lt;=V$110,IF(doba!$Q68&gt;V$110,V$111,0),0)</f>
        <v>0</v>
      </c>
      <c r="W160">
        <f>IF(doba!$P68&lt;=W$110,IF(doba!$Q68&gt;W$110,W$111,0),0)</f>
        <v>0</v>
      </c>
      <c r="X160">
        <f>IF(doba!$P68&lt;=X$110,IF(doba!$Q68&gt;X$110,X$111,0),0)</f>
        <v>0</v>
      </c>
      <c r="Y160">
        <f>IF(doba!$P68&lt;=Y$110,IF(doba!$Q68&gt;Y$110,Y$111,0),0)</f>
        <v>0</v>
      </c>
      <c r="Z160">
        <f>IF(doba!$P68&lt;=Z$110,IF(doba!$Q68&gt;Z$110,Z$111,0),0)</f>
        <v>0</v>
      </c>
      <c r="AA160">
        <f>IF(doba!$P68&lt;=AA$110,IF(doba!$Q68&gt;AA$110,AA$111,0),0)</f>
        <v>0</v>
      </c>
      <c r="AB160">
        <f>IF(doba!$P68&lt;=AB$110,IF(doba!$Q68&gt;AB$110,AB$111,0),0)</f>
        <v>0</v>
      </c>
      <c r="AC160" s="1">
        <f t="shared" si="4"/>
        <v>0</v>
      </c>
      <c r="AH160">
        <f>IF(doba!$P68&lt;=AH$110,IF(doba!$Q68&gt;AH$110,AH$111,0),0)</f>
        <v>0</v>
      </c>
      <c r="AI160">
        <f>IF(doba!$P68&lt;=AI$110,IF(doba!$Q68&gt;AI$110,AI$111,0),0)</f>
        <v>0</v>
      </c>
      <c r="AJ160">
        <f>IF(doba!$P68&lt;=AJ$110,IF(doba!$Q68&gt;AJ$110,AJ$111,0),0)</f>
        <v>0</v>
      </c>
      <c r="AK160">
        <f>IF(doba!$P68&lt;=AK$110,IF(doba!$Q68&gt;AK$110,AK$111,0),0)</f>
        <v>0</v>
      </c>
      <c r="AL160">
        <f>IF(doba!$P68&lt;=AL$110,IF(doba!$Q68&gt;AL$110,AL$111,0),0)</f>
        <v>0</v>
      </c>
      <c r="AM160">
        <f>IF(doba!$P68&lt;=AM$110,IF(doba!$Q68&gt;AM$110,AM$111,0),0)</f>
        <v>0</v>
      </c>
      <c r="AN160">
        <f>IF(doba!$P68&lt;=AN$110,IF(doba!$Q68&gt;AN$110,AN$111,0),0)</f>
        <v>0</v>
      </c>
      <c r="AO160">
        <f>IF(doba!$P68&lt;=AO$110,IF(doba!$Q68&gt;AO$110,AO$111,0),0)</f>
        <v>0</v>
      </c>
      <c r="AP160">
        <f>IF(doba!$P68&lt;=AP$110,IF(doba!$Q68&gt;AP$110,AP$111,0),0)</f>
        <v>0</v>
      </c>
      <c r="AQ160">
        <f>IF(doba!$P68&lt;=AQ$110,IF(doba!$Q68&gt;AQ$110,AQ$111,0),0)</f>
        <v>0</v>
      </c>
      <c r="AR160">
        <f>IF(doba!$P68&lt;=AR$110,IF(doba!$Q68&gt;AR$110,AR$111,0),0)</f>
        <v>0</v>
      </c>
      <c r="AS160">
        <f>IF(doba!$P68&lt;=AS$110,IF(doba!$Q68&gt;AS$110,AS$111,0),0)</f>
        <v>0</v>
      </c>
      <c r="AT160">
        <f>IF(doba!$P68&lt;=AT$110,IF(doba!$Q68&gt;AT$110,AT$111,0),0)</f>
        <v>0</v>
      </c>
      <c r="AU160">
        <f>IF(doba!$P68&lt;=AU$110,IF(doba!$Q68&gt;AU$110,AU$111,0),0)</f>
        <v>0</v>
      </c>
      <c r="AV160">
        <f>IF(doba!$P68&lt;=AV$110,IF(doba!$Q68&gt;AV$110,AV$111,0),0)</f>
        <v>0</v>
      </c>
      <c r="AW160">
        <f>IF(doba!$P68&lt;=AW$110,IF(doba!$Q68&gt;AW$110,AW$111,0),0)</f>
        <v>0</v>
      </c>
      <c r="AX160">
        <f>IF(doba!$P68&lt;=AX$110,IF(doba!$Q68&gt;AX$110,AX$111,0),0)</f>
        <v>0</v>
      </c>
      <c r="AY160">
        <f>IF(doba!$P68&lt;=AY$110,IF(doba!$Q68&gt;AY$110,AY$111,0),0)</f>
        <v>0</v>
      </c>
      <c r="AZ160">
        <f>IF(doba!$P68&lt;=AZ$110,IF(doba!$Q68&gt;AZ$110,AZ$111,0),0)</f>
        <v>0</v>
      </c>
      <c r="BA160">
        <f>IF(doba!$P68&lt;=BA$110,IF(doba!$Q68&gt;BA$110,BA$111,0),0)</f>
        <v>0</v>
      </c>
      <c r="BB160">
        <f>IF(doba!$P68&lt;=BB$110,IF(doba!$Q68&gt;BB$110,BB$111,0),0)</f>
        <v>0</v>
      </c>
      <c r="BC160">
        <f>IF(doba!$P68&lt;=BC$110,IF(doba!$Q68&gt;BC$110,BC$111,0),0)</f>
        <v>0</v>
      </c>
      <c r="BD160">
        <f>IF(doba!$P68&lt;=BD$110,IF(doba!$Q68&gt;BD$110,BD$111,0),0)</f>
        <v>0</v>
      </c>
      <c r="BE160">
        <f>IF(doba!$P68&lt;=BE$110,IF(doba!$Q68&gt;BE$110,BE$111,0),0)</f>
        <v>0</v>
      </c>
      <c r="BF160" s="1">
        <f t="shared" si="5"/>
        <v>0</v>
      </c>
    </row>
    <row r="161" spans="1:58" x14ac:dyDescent="0.2">
      <c r="A161">
        <v>50</v>
      </c>
      <c r="B161">
        <f>doba!$P69</f>
        <v>0</v>
      </c>
      <c r="C161">
        <f>doba!$Q69</f>
        <v>0</v>
      </c>
      <c r="E161">
        <f>IF(doba!$P69&lt;=E$110,IF(doba!$Q69&gt;E$110,E$111,0),0)</f>
        <v>0</v>
      </c>
      <c r="F161">
        <f>IF(doba!$P69&lt;=F$110,IF(doba!$Q69&gt;F$110,F$111,0),0)</f>
        <v>0</v>
      </c>
      <c r="G161">
        <f>IF(doba!$P69&lt;=G$110,IF(doba!$Q69&gt;G$110,G$111,0),0)</f>
        <v>0</v>
      </c>
      <c r="H161">
        <f>IF(doba!$P69&lt;=H$110,IF(doba!$Q69&gt;H$110,H$111,0),0)</f>
        <v>0</v>
      </c>
      <c r="I161">
        <f>IF(doba!$P69&lt;=I$110,IF(doba!$Q69&gt;I$110,I$111,0),0)</f>
        <v>0</v>
      </c>
      <c r="J161">
        <f>IF(doba!$P69&lt;=J$110,IF(doba!$Q69&gt;J$110,J$111,0),0)</f>
        <v>0</v>
      </c>
      <c r="K161">
        <f>IF(doba!$P69&lt;=K$110,IF(doba!$Q69&gt;K$110,K$111,0),0)</f>
        <v>0</v>
      </c>
      <c r="L161">
        <f>IF(doba!$P69&lt;=L$110,IF(doba!$Q69&gt;L$110,L$111,0),0)</f>
        <v>0</v>
      </c>
      <c r="M161">
        <f>IF(doba!$P69&lt;=M$110,IF(doba!$Q69&gt;M$110,M$111,0),0)</f>
        <v>0</v>
      </c>
      <c r="N161">
        <f>IF(doba!$P69&lt;=N$110,IF(doba!$Q69&gt;N$110,N$111,0),0)</f>
        <v>0</v>
      </c>
      <c r="O161">
        <f>IF(doba!$P69&lt;=O$110,IF(doba!$Q69&gt;O$110,O$111,0),0)</f>
        <v>0</v>
      </c>
      <c r="P161">
        <f>IF(doba!$P69&lt;=P$110,IF(doba!$Q69&gt;P$110,P$111,0),0)</f>
        <v>0</v>
      </c>
      <c r="Q161">
        <f>IF(doba!$P69&lt;=Q$110,IF(doba!$Q69&gt;Q$110,Q$111,0),0)</f>
        <v>0</v>
      </c>
      <c r="R161">
        <f>IF(doba!$P69&lt;=R$110,IF(doba!$Q69&gt;R$110,R$111,0),0)</f>
        <v>0</v>
      </c>
      <c r="S161">
        <f>IF(doba!$P69&lt;=S$110,IF(doba!$Q69&gt;S$110,S$111,0),0)</f>
        <v>0</v>
      </c>
      <c r="T161">
        <f>IF(doba!$P69&lt;=T$110,IF(doba!$Q69&gt;T$110,T$111,0),0)</f>
        <v>0</v>
      </c>
      <c r="U161">
        <f>IF(doba!$P69&lt;=U$110,IF(doba!$Q69&gt;U$110,U$111,0),0)</f>
        <v>0</v>
      </c>
      <c r="V161">
        <f>IF(doba!$P69&lt;=V$110,IF(doba!$Q69&gt;V$110,V$111,0),0)</f>
        <v>0</v>
      </c>
      <c r="W161">
        <f>IF(doba!$P69&lt;=W$110,IF(doba!$Q69&gt;W$110,W$111,0),0)</f>
        <v>0</v>
      </c>
      <c r="X161">
        <f>IF(doba!$P69&lt;=X$110,IF(doba!$Q69&gt;X$110,X$111,0),0)</f>
        <v>0</v>
      </c>
      <c r="Y161">
        <f>IF(doba!$P69&lt;=Y$110,IF(doba!$Q69&gt;Y$110,Y$111,0),0)</f>
        <v>0</v>
      </c>
      <c r="Z161">
        <f>IF(doba!$P69&lt;=Z$110,IF(doba!$Q69&gt;Z$110,Z$111,0),0)</f>
        <v>0</v>
      </c>
      <c r="AA161">
        <f>IF(doba!$P69&lt;=AA$110,IF(doba!$Q69&gt;AA$110,AA$111,0),0)</f>
        <v>0</v>
      </c>
      <c r="AB161">
        <f>IF(doba!$P69&lt;=AB$110,IF(doba!$Q69&gt;AB$110,AB$111,0),0)</f>
        <v>0</v>
      </c>
      <c r="AC161" s="1">
        <f t="shared" si="4"/>
        <v>0</v>
      </c>
      <c r="AH161">
        <f>IF(doba!$P69&lt;=AH$110,IF(doba!$Q69&gt;AH$110,AH$111,0),0)</f>
        <v>0</v>
      </c>
      <c r="AI161">
        <f>IF(doba!$P69&lt;=AI$110,IF(doba!$Q69&gt;AI$110,AI$111,0),0)</f>
        <v>0</v>
      </c>
      <c r="AJ161">
        <f>IF(doba!$P69&lt;=AJ$110,IF(doba!$Q69&gt;AJ$110,AJ$111,0),0)</f>
        <v>0</v>
      </c>
      <c r="AK161">
        <f>IF(doba!$P69&lt;=AK$110,IF(doba!$Q69&gt;AK$110,AK$111,0),0)</f>
        <v>0</v>
      </c>
      <c r="AL161">
        <f>IF(doba!$P69&lt;=AL$110,IF(doba!$Q69&gt;AL$110,AL$111,0),0)</f>
        <v>0</v>
      </c>
      <c r="AM161">
        <f>IF(doba!$P69&lt;=AM$110,IF(doba!$Q69&gt;AM$110,AM$111,0),0)</f>
        <v>0</v>
      </c>
      <c r="AN161">
        <f>IF(doba!$P69&lt;=AN$110,IF(doba!$Q69&gt;AN$110,AN$111,0),0)</f>
        <v>0</v>
      </c>
      <c r="AO161">
        <f>IF(doba!$P69&lt;=AO$110,IF(doba!$Q69&gt;AO$110,AO$111,0),0)</f>
        <v>0</v>
      </c>
      <c r="AP161">
        <f>IF(doba!$P69&lt;=AP$110,IF(doba!$Q69&gt;AP$110,AP$111,0),0)</f>
        <v>0</v>
      </c>
      <c r="AQ161">
        <f>IF(doba!$P69&lt;=AQ$110,IF(doba!$Q69&gt;AQ$110,AQ$111,0),0)</f>
        <v>0</v>
      </c>
      <c r="AR161">
        <f>IF(doba!$P69&lt;=AR$110,IF(doba!$Q69&gt;AR$110,AR$111,0),0)</f>
        <v>0</v>
      </c>
      <c r="AS161">
        <f>IF(doba!$P69&lt;=AS$110,IF(doba!$Q69&gt;AS$110,AS$111,0),0)</f>
        <v>0</v>
      </c>
      <c r="AT161">
        <f>IF(doba!$P69&lt;=AT$110,IF(doba!$Q69&gt;AT$110,AT$111,0),0)</f>
        <v>0</v>
      </c>
      <c r="AU161">
        <f>IF(doba!$P69&lt;=AU$110,IF(doba!$Q69&gt;AU$110,AU$111,0),0)</f>
        <v>0</v>
      </c>
      <c r="AV161">
        <f>IF(doba!$P69&lt;=AV$110,IF(doba!$Q69&gt;AV$110,AV$111,0),0)</f>
        <v>0</v>
      </c>
      <c r="AW161">
        <f>IF(doba!$P69&lt;=AW$110,IF(doba!$Q69&gt;AW$110,AW$111,0),0)</f>
        <v>0</v>
      </c>
      <c r="AX161">
        <f>IF(doba!$P69&lt;=AX$110,IF(doba!$Q69&gt;AX$110,AX$111,0),0)</f>
        <v>0</v>
      </c>
      <c r="AY161">
        <f>IF(doba!$P69&lt;=AY$110,IF(doba!$Q69&gt;AY$110,AY$111,0),0)</f>
        <v>0</v>
      </c>
      <c r="AZ161">
        <f>IF(doba!$P69&lt;=AZ$110,IF(doba!$Q69&gt;AZ$110,AZ$111,0),0)</f>
        <v>0</v>
      </c>
      <c r="BA161">
        <f>IF(doba!$P69&lt;=BA$110,IF(doba!$Q69&gt;BA$110,BA$111,0),0)</f>
        <v>0</v>
      </c>
      <c r="BB161">
        <f>IF(doba!$P69&lt;=BB$110,IF(doba!$Q69&gt;BB$110,BB$111,0),0)</f>
        <v>0</v>
      </c>
      <c r="BC161">
        <f>IF(doba!$P69&lt;=BC$110,IF(doba!$Q69&gt;BC$110,BC$111,0),0)</f>
        <v>0</v>
      </c>
      <c r="BD161">
        <f>IF(doba!$P69&lt;=BD$110,IF(doba!$Q69&gt;BD$110,BD$111,0),0)</f>
        <v>0</v>
      </c>
      <c r="BE161">
        <f>IF(doba!$P69&lt;=BE$110,IF(doba!$Q69&gt;BE$110,BE$111,0),0)</f>
        <v>0</v>
      </c>
      <c r="BF161" s="1">
        <f t="shared" si="5"/>
        <v>0</v>
      </c>
    </row>
    <row r="163" spans="1:58" x14ac:dyDescent="0.2">
      <c r="C163" s="103" t="s">
        <v>97</v>
      </c>
      <c r="D163" s="103" t="s">
        <v>99</v>
      </c>
      <c r="E163" s="103">
        <v>0</v>
      </c>
      <c r="F163" s="103">
        <v>1</v>
      </c>
      <c r="G163" s="103">
        <v>2</v>
      </c>
      <c r="H163" s="103">
        <v>3</v>
      </c>
      <c r="I163" s="103">
        <v>4</v>
      </c>
      <c r="J163" s="103">
        <v>5</v>
      </c>
      <c r="K163" s="103">
        <v>6</v>
      </c>
      <c r="L163" s="103">
        <v>7</v>
      </c>
      <c r="M163" s="103">
        <v>8</v>
      </c>
      <c r="N163" s="103">
        <v>9</v>
      </c>
      <c r="O163" s="103">
        <v>10</v>
      </c>
      <c r="P163" s="103">
        <v>11</v>
      </c>
      <c r="Q163" s="103">
        <v>12</v>
      </c>
      <c r="R163" s="103">
        <v>13</v>
      </c>
      <c r="S163" s="103">
        <v>14</v>
      </c>
      <c r="T163" s="103">
        <v>15</v>
      </c>
      <c r="U163" s="103">
        <v>16</v>
      </c>
      <c r="V163" s="103">
        <v>17</v>
      </c>
      <c r="W163" s="103">
        <v>18</v>
      </c>
      <c r="X163" s="103">
        <v>19</v>
      </c>
      <c r="Y163" s="103">
        <v>20</v>
      </c>
      <c r="Z163" s="103">
        <v>21</v>
      </c>
      <c r="AA163" s="103">
        <v>22</v>
      </c>
      <c r="AB163" s="103">
        <v>23</v>
      </c>
      <c r="AC163" s="1" t="s">
        <v>21</v>
      </c>
      <c r="AG163" s="103" t="s">
        <v>99</v>
      </c>
      <c r="AH163" s="103">
        <v>0</v>
      </c>
      <c r="AI163" s="103">
        <v>1</v>
      </c>
      <c r="AJ163" s="103">
        <v>2</v>
      </c>
      <c r="AK163" s="103">
        <v>3</v>
      </c>
      <c r="AL163" s="103">
        <v>4</v>
      </c>
      <c r="AM163" s="103">
        <v>5</v>
      </c>
      <c r="AN163" s="103">
        <v>6</v>
      </c>
      <c r="AO163" s="103">
        <v>7</v>
      </c>
      <c r="AP163" s="103">
        <v>8</v>
      </c>
      <c r="AQ163" s="103">
        <v>9</v>
      </c>
      <c r="AR163" s="103">
        <v>10</v>
      </c>
      <c r="AS163" s="103">
        <v>11</v>
      </c>
      <c r="AT163" s="103">
        <v>12</v>
      </c>
      <c r="AU163" s="103">
        <v>13</v>
      </c>
      <c r="AV163" s="103">
        <v>14</v>
      </c>
      <c r="AW163" s="103">
        <v>15</v>
      </c>
      <c r="AX163" s="103">
        <v>16</v>
      </c>
      <c r="AY163" s="103">
        <v>17</v>
      </c>
      <c r="AZ163" s="103">
        <v>18</v>
      </c>
      <c r="BA163" s="103">
        <v>19</v>
      </c>
      <c r="BB163" s="103">
        <v>20</v>
      </c>
      <c r="BC163" s="103">
        <v>21</v>
      </c>
      <c r="BD163" s="103">
        <v>22</v>
      </c>
      <c r="BE163" s="103">
        <v>23</v>
      </c>
      <c r="BF163" s="1" t="s">
        <v>22</v>
      </c>
    </row>
    <row r="164" spans="1:58" x14ac:dyDescent="0.2">
      <c r="A164" s="103" t="s">
        <v>597</v>
      </c>
      <c r="B164" s="103" t="s">
        <v>114</v>
      </c>
      <c r="C164" s="103" t="s">
        <v>116</v>
      </c>
      <c r="D164" s="103" t="s">
        <v>111</v>
      </c>
      <c r="E164" s="103">
        <v>0</v>
      </c>
      <c r="F164" s="103">
        <v>0</v>
      </c>
      <c r="G164" s="103">
        <v>0</v>
      </c>
      <c r="H164" s="103">
        <v>0</v>
      </c>
      <c r="I164" s="103">
        <v>0</v>
      </c>
      <c r="J164" s="103">
        <v>0</v>
      </c>
      <c r="K164" s="103">
        <v>12</v>
      </c>
      <c r="L164" s="103">
        <v>24</v>
      </c>
      <c r="M164" s="103">
        <v>32</v>
      </c>
      <c r="N164" s="103">
        <v>39</v>
      </c>
      <c r="O164" s="103">
        <v>47</v>
      </c>
      <c r="P164" s="103">
        <v>52</v>
      </c>
      <c r="Q164" s="103">
        <v>52</v>
      </c>
      <c r="R164" s="103">
        <v>52</v>
      </c>
      <c r="S164" s="103">
        <v>48</v>
      </c>
      <c r="T164" s="103">
        <v>40</v>
      </c>
      <c r="U164" s="103">
        <v>32</v>
      </c>
      <c r="V164" s="103">
        <v>24</v>
      </c>
      <c r="W164" s="103">
        <v>14</v>
      </c>
      <c r="X164" s="103">
        <v>0</v>
      </c>
      <c r="Y164" s="103">
        <v>0</v>
      </c>
      <c r="Z164" s="103">
        <v>0</v>
      </c>
      <c r="AA164" s="103">
        <v>0</v>
      </c>
      <c r="AB164" s="103">
        <v>0</v>
      </c>
      <c r="AC164" s="1" t="s">
        <v>21</v>
      </c>
      <c r="AG164" s="103" t="s">
        <v>110</v>
      </c>
      <c r="AH164" s="103">
        <v>52</v>
      </c>
      <c r="AI164" s="103">
        <v>52</v>
      </c>
      <c r="AJ164" s="103">
        <v>52</v>
      </c>
      <c r="AK164" s="103">
        <v>52</v>
      </c>
      <c r="AL164" s="103">
        <v>52</v>
      </c>
      <c r="AM164" s="103">
        <v>52</v>
      </c>
      <c r="AN164" s="103">
        <v>40</v>
      </c>
      <c r="AO164" s="103">
        <v>28</v>
      </c>
      <c r="AP164" s="103">
        <v>20</v>
      </c>
      <c r="AQ164" s="103">
        <v>13</v>
      </c>
      <c r="AR164" s="103">
        <v>5</v>
      </c>
      <c r="AS164" s="103">
        <v>0</v>
      </c>
      <c r="AT164" s="103">
        <v>0</v>
      </c>
      <c r="AU164" s="103">
        <v>0</v>
      </c>
      <c r="AV164" s="103">
        <v>4</v>
      </c>
      <c r="AW164" s="103">
        <v>12</v>
      </c>
      <c r="AX164" s="103">
        <v>20</v>
      </c>
      <c r="AY164" s="103">
        <v>28</v>
      </c>
      <c r="AZ164" s="103">
        <v>38</v>
      </c>
      <c r="BA164" s="103">
        <v>52</v>
      </c>
      <c r="BB164" s="103">
        <v>52</v>
      </c>
      <c r="BC164" s="103">
        <v>52</v>
      </c>
      <c r="BD164" s="103">
        <v>52</v>
      </c>
      <c r="BE164" s="103">
        <v>52</v>
      </c>
      <c r="BF164" s="1" t="s">
        <v>22</v>
      </c>
    </row>
    <row r="165" spans="1:58" x14ac:dyDescent="0.2">
      <c r="A165">
        <v>1</v>
      </c>
      <c r="B165">
        <f>doba!$R20</f>
        <v>7</v>
      </c>
      <c r="C165">
        <f>doba!$S20</f>
        <v>18</v>
      </c>
      <c r="E165">
        <f>IF(doba!$R20&lt;=E$163,IF(doba!$S20&gt;E$163,E$164,0),0)</f>
        <v>0</v>
      </c>
      <c r="F165">
        <f>IF(doba!$R20&lt;=F$163,IF(doba!$S20&gt;F$163,F$164,0),0)</f>
        <v>0</v>
      </c>
      <c r="G165">
        <f>IF(doba!$R20&lt;=G$163,IF(doba!$S20&gt;G$163,G$164,0),0)</f>
        <v>0</v>
      </c>
      <c r="H165">
        <f>IF(doba!$R20&lt;=H$163,IF(doba!$S20&gt;H$163,H$164,0),0)</f>
        <v>0</v>
      </c>
      <c r="I165">
        <f>IF(doba!$R20&lt;=I$163,IF(doba!$S20&gt;I$163,I$164,0),0)</f>
        <v>0</v>
      </c>
      <c r="J165">
        <f>IF(doba!$R20&lt;=J$163,IF(doba!$S20&gt;J$163,J$164,0),0)</f>
        <v>0</v>
      </c>
      <c r="K165">
        <f>IF(doba!$R20&lt;=K$163,IF(doba!$S20&gt;K$163,K$164,0),0)</f>
        <v>0</v>
      </c>
      <c r="L165">
        <f>IF(doba!$R20&lt;=L$163,IF(doba!$S20&gt;L$163,L$164,0),0)</f>
        <v>24</v>
      </c>
      <c r="M165">
        <f>IF(doba!$R20&lt;=M$163,IF(doba!$S20&gt;M$163,M$164,0),0)</f>
        <v>32</v>
      </c>
      <c r="N165">
        <f>IF(doba!$R20&lt;=N$163,IF(doba!$S20&gt;N$163,N$164,0),0)</f>
        <v>39</v>
      </c>
      <c r="O165">
        <f>IF(doba!$R20&lt;=O$163,IF(doba!$S20&gt;O$163,O$164,0),0)</f>
        <v>47</v>
      </c>
      <c r="P165">
        <f>IF(doba!$R20&lt;=P$163,IF(doba!$S20&gt;P$163,P$164,0),0)</f>
        <v>52</v>
      </c>
      <c r="Q165">
        <f>IF(doba!$R20&lt;=Q$163,IF(doba!$S20&gt;Q$163,Q$164,0),0)</f>
        <v>52</v>
      </c>
      <c r="R165">
        <f>IF(doba!$R20&lt;=R$163,IF(doba!$S20&gt;R$163,R$164,0),0)</f>
        <v>52</v>
      </c>
      <c r="S165">
        <f>IF(doba!$R20&lt;=S$163,IF(doba!$S20&gt;S$163,S$164,0),0)</f>
        <v>48</v>
      </c>
      <c r="T165">
        <f>IF(doba!$R20&lt;=T$163,IF(doba!$S20&gt;T$163,T$164,0),0)</f>
        <v>40</v>
      </c>
      <c r="U165">
        <f>IF(doba!$R20&lt;=U$163,IF(doba!$S20&gt;U$163,U$164,0),0)</f>
        <v>32</v>
      </c>
      <c r="V165">
        <f>IF(doba!$R20&lt;=V$163,IF(doba!$S20&gt;V$163,V$164,0),0)</f>
        <v>24</v>
      </c>
      <c r="W165">
        <f>IF(doba!$R20&lt;=W$163,IF(doba!$S20&gt;W$163,W$164,0),0)</f>
        <v>0</v>
      </c>
      <c r="X165">
        <f>IF(doba!$R20&lt;=X$163,IF(doba!$S20&gt;X$163,X$164,0),0)</f>
        <v>0</v>
      </c>
      <c r="Y165">
        <f>IF(doba!$R20&lt;=Y$163,IF(doba!$S20&gt;Y$163,Y$164,0),0)</f>
        <v>0</v>
      </c>
      <c r="Z165">
        <f>IF(doba!$R20&lt;=Z$163,IF(doba!$S20&gt;Z$163,Z$164,0),0)</f>
        <v>0</v>
      </c>
      <c r="AA165">
        <f>IF(doba!$R20&lt;=AA$163,IF(doba!$S20&gt;AA$163,AA$164,0),0)</f>
        <v>0</v>
      </c>
      <c r="AB165">
        <f>IF(doba!$R20&lt;=AB$163,IF(doba!$S20&gt;AB$163,AB$164,0),0)</f>
        <v>0</v>
      </c>
      <c r="AC165" s="1">
        <f t="shared" ref="AC165:AC214" si="6">SUM(E165:AB165)</f>
        <v>442</v>
      </c>
      <c r="AH165">
        <f>IF(doba!$R20&lt;=AH$163,IF(doba!$S20&gt;AH$163,AH$164,0),0)</f>
        <v>0</v>
      </c>
      <c r="AI165">
        <f>IF(doba!$R20&lt;=AI$163,IF(doba!$S20&gt;AI$163,AI$164,0),0)</f>
        <v>0</v>
      </c>
      <c r="AJ165">
        <f>IF(doba!$R20&lt;=AJ$163,IF(doba!$S20&gt;AJ$163,AJ$164,0),0)</f>
        <v>0</v>
      </c>
      <c r="AK165">
        <f>IF(doba!$R20&lt;=AK$163,IF(doba!$S20&gt;AK$163,AK$164,0),0)</f>
        <v>0</v>
      </c>
      <c r="AL165">
        <f>IF(doba!$R20&lt;=AL$163,IF(doba!$S20&gt;AL$163,AL$164,0),0)</f>
        <v>0</v>
      </c>
      <c r="AM165">
        <f>IF(doba!$R20&lt;=AM$163,IF(doba!$S20&gt;AM$163,AM$164,0),0)</f>
        <v>0</v>
      </c>
      <c r="AN165">
        <f>IF(doba!$R20&lt;=AN$163,IF(doba!$S20&gt;AN$163,AN$164,0),0)</f>
        <v>0</v>
      </c>
      <c r="AO165">
        <f>IF(doba!$R20&lt;=AO$163,IF(doba!$S20&gt;AO$163,AO$164,0),0)</f>
        <v>28</v>
      </c>
      <c r="AP165">
        <f>IF(doba!$R20&lt;=AP$163,IF(doba!$S20&gt;AP$163,AP$164,0),0)</f>
        <v>20</v>
      </c>
      <c r="AQ165">
        <f>IF(doba!$R20&lt;=AQ$163,IF(doba!$S20&gt;AQ$163,AQ$164,0),0)</f>
        <v>13</v>
      </c>
      <c r="AR165">
        <f>IF(doba!$R20&lt;=AR$163,IF(doba!$S20&gt;AR$163,AR$164,0),0)</f>
        <v>5</v>
      </c>
      <c r="AS165">
        <f>IF(doba!$R20&lt;=AS$163,IF(doba!$S20&gt;AS$163,AS$164,0),0)</f>
        <v>0</v>
      </c>
      <c r="AT165">
        <f>IF(doba!$R20&lt;=AT$163,IF(doba!$S20&gt;AT$163,AT$164,0),0)</f>
        <v>0</v>
      </c>
      <c r="AU165">
        <f>IF(doba!$R20&lt;=AU$163,IF(doba!$S20&gt;AU$163,AU$164,0),0)</f>
        <v>0</v>
      </c>
      <c r="AV165">
        <f>IF(doba!$R20&lt;=AV$163,IF(doba!$S20&gt;AV$163,AV$164,0),0)</f>
        <v>4</v>
      </c>
      <c r="AW165">
        <f>IF(doba!$R20&lt;=AW$163,IF(doba!$S20&gt;AW$163,AW$164,0),0)</f>
        <v>12</v>
      </c>
      <c r="AX165">
        <f>IF(doba!$R20&lt;=AX$163,IF(doba!$S20&gt;AX$163,AX$164,0),0)</f>
        <v>20</v>
      </c>
      <c r="AY165">
        <f>IF(doba!$R20&lt;=AY$163,IF(doba!$S20&gt;AY$163,AY$164,0),0)</f>
        <v>28</v>
      </c>
      <c r="AZ165">
        <f>IF(doba!$R20&lt;=AZ$163,IF(doba!$S20&gt;AZ$163,AZ$164,0),0)</f>
        <v>0</v>
      </c>
      <c r="BA165">
        <f>IF(doba!$R20&lt;=BA$163,IF(doba!$S20&gt;BA$163,BA$164,0),0)</f>
        <v>0</v>
      </c>
      <c r="BB165">
        <f>IF(doba!$R20&lt;=BB$163,IF(doba!$S20&gt;BB$163,BB$164,0),0)</f>
        <v>0</v>
      </c>
      <c r="BC165">
        <f>IF(doba!$R20&lt;=BC$163,IF(doba!$S20&gt;BC$163,BC$164,0),0)</f>
        <v>0</v>
      </c>
      <c r="BD165">
        <f>IF(doba!$R20&lt;=BD$163,IF(doba!$S20&gt;BD$163,BD$164,0),0)</f>
        <v>0</v>
      </c>
      <c r="BE165">
        <f>IF(doba!$R20&lt;=BE$163,IF(doba!$S20&gt;BE$163,BE$164,0),0)</f>
        <v>0</v>
      </c>
      <c r="BF165" s="1">
        <f t="shared" ref="BF165:BF214" si="7">SUM(AH165:BE165)</f>
        <v>130</v>
      </c>
    </row>
    <row r="166" spans="1:58" x14ac:dyDescent="0.2">
      <c r="A166">
        <v>2</v>
      </c>
      <c r="B166">
        <f>doba!$R21</f>
        <v>7</v>
      </c>
      <c r="C166">
        <f>doba!$S21</f>
        <v>18</v>
      </c>
      <c r="E166">
        <f>IF(doba!$R21&lt;=E$163,IF(doba!$S21&gt;E$163,E$164,0),0)</f>
        <v>0</v>
      </c>
      <c r="F166">
        <f>IF(doba!$R21&lt;=F$163,IF(doba!$S21&gt;F$163,F$164,0),0)</f>
        <v>0</v>
      </c>
      <c r="G166">
        <f>IF(doba!$R21&lt;=G$163,IF(doba!$S21&gt;G$163,G$164,0),0)</f>
        <v>0</v>
      </c>
      <c r="H166">
        <f>IF(doba!$R21&lt;=H$163,IF(doba!$S21&gt;H$163,H$164,0),0)</f>
        <v>0</v>
      </c>
      <c r="I166">
        <f>IF(doba!$R21&lt;=I$163,IF(doba!$S21&gt;I$163,I$164,0),0)</f>
        <v>0</v>
      </c>
      <c r="J166">
        <f>IF(doba!$R21&lt;=J$163,IF(doba!$S21&gt;J$163,J$164,0),0)</f>
        <v>0</v>
      </c>
      <c r="K166">
        <f>IF(doba!$R21&lt;=K$163,IF(doba!$S21&gt;K$163,K$164,0),0)</f>
        <v>0</v>
      </c>
      <c r="L166">
        <f>IF(doba!$R21&lt;=L$163,IF(doba!$S21&gt;L$163,L$164,0),0)</f>
        <v>24</v>
      </c>
      <c r="M166">
        <f>IF(doba!$R21&lt;=M$163,IF(doba!$S21&gt;M$163,M$164,0),0)</f>
        <v>32</v>
      </c>
      <c r="N166">
        <f>IF(doba!$R21&lt;=N$163,IF(doba!$S21&gt;N$163,N$164,0),0)</f>
        <v>39</v>
      </c>
      <c r="O166">
        <f>IF(doba!$R21&lt;=O$163,IF(doba!$S21&gt;O$163,O$164,0),0)</f>
        <v>47</v>
      </c>
      <c r="P166">
        <f>IF(doba!$R21&lt;=P$163,IF(doba!$S21&gt;P$163,P$164,0),0)</f>
        <v>52</v>
      </c>
      <c r="Q166">
        <f>IF(doba!$R21&lt;=Q$163,IF(doba!$S21&gt;Q$163,Q$164,0),0)</f>
        <v>52</v>
      </c>
      <c r="R166">
        <f>IF(doba!$R21&lt;=R$163,IF(doba!$S21&gt;R$163,R$164,0),0)</f>
        <v>52</v>
      </c>
      <c r="S166">
        <f>IF(doba!$R21&lt;=S$163,IF(doba!$S21&gt;S$163,S$164,0),0)</f>
        <v>48</v>
      </c>
      <c r="T166">
        <f>IF(doba!$R21&lt;=T$163,IF(doba!$S21&gt;T$163,T$164,0),0)</f>
        <v>40</v>
      </c>
      <c r="U166">
        <f>IF(doba!$R21&lt;=U$163,IF(doba!$S21&gt;U$163,U$164,0),0)</f>
        <v>32</v>
      </c>
      <c r="V166">
        <f>IF(doba!$R21&lt;=V$163,IF(doba!$S21&gt;V$163,V$164,0),0)</f>
        <v>24</v>
      </c>
      <c r="W166">
        <f>IF(doba!$R21&lt;=W$163,IF(doba!$S21&gt;W$163,W$164,0),0)</f>
        <v>0</v>
      </c>
      <c r="X166">
        <f>IF(doba!$R21&lt;=X$163,IF(doba!$S21&gt;X$163,X$164,0),0)</f>
        <v>0</v>
      </c>
      <c r="Y166">
        <f>IF(doba!$R21&lt;=Y$163,IF(doba!$S21&gt;Y$163,Y$164,0),0)</f>
        <v>0</v>
      </c>
      <c r="Z166">
        <f>IF(doba!$R21&lt;=Z$163,IF(doba!$S21&gt;Z$163,Z$164,0),0)</f>
        <v>0</v>
      </c>
      <c r="AA166">
        <f>IF(doba!$R21&lt;=AA$163,IF(doba!$S21&gt;AA$163,AA$164,0),0)</f>
        <v>0</v>
      </c>
      <c r="AB166">
        <f>IF(doba!$R21&lt;=AB$163,IF(doba!$S21&gt;AB$163,AB$164,0),0)</f>
        <v>0</v>
      </c>
      <c r="AC166" s="1">
        <f t="shared" si="6"/>
        <v>442</v>
      </c>
      <c r="AH166">
        <f>IF(doba!$R21&lt;=AH$163,IF(doba!$S21&gt;AH$163,AH$164,0),0)</f>
        <v>0</v>
      </c>
      <c r="AI166">
        <f>IF(doba!$R21&lt;=AI$163,IF(doba!$S21&gt;AI$163,AI$164,0),0)</f>
        <v>0</v>
      </c>
      <c r="AJ166">
        <f>IF(doba!$R21&lt;=AJ$163,IF(doba!$S21&gt;AJ$163,AJ$164,0),0)</f>
        <v>0</v>
      </c>
      <c r="AK166">
        <f>IF(doba!$R21&lt;=AK$163,IF(doba!$S21&gt;AK$163,AK$164,0),0)</f>
        <v>0</v>
      </c>
      <c r="AL166">
        <f>IF(doba!$R21&lt;=AL$163,IF(doba!$S21&gt;AL$163,AL$164,0),0)</f>
        <v>0</v>
      </c>
      <c r="AM166">
        <f>IF(doba!$R21&lt;=AM$163,IF(doba!$S21&gt;AM$163,AM$164,0),0)</f>
        <v>0</v>
      </c>
      <c r="AN166">
        <f>IF(doba!$R21&lt;=AN$163,IF(doba!$S21&gt;AN$163,AN$164,0),0)</f>
        <v>0</v>
      </c>
      <c r="AO166">
        <f>IF(doba!$R21&lt;=AO$163,IF(doba!$S21&gt;AO$163,AO$164,0),0)</f>
        <v>28</v>
      </c>
      <c r="AP166">
        <f>IF(doba!$R21&lt;=AP$163,IF(doba!$S21&gt;AP$163,AP$164,0),0)</f>
        <v>20</v>
      </c>
      <c r="AQ166">
        <f>IF(doba!$R21&lt;=AQ$163,IF(doba!$S21&gt;AQ$163,AQ$164,0),0)</f>
        <v>13</v>
      </c>
      <c r="AR166">
        <f>IF(doba!$R21&lt;=AR$163,IF(doba!$S21&gt;AR$163,AR$164,0),0)</f>
        <v>5</v>
      </c>
      <c r="AS166">
        <f>IF(doba!$R21&lt;=AS$163,IF(doba!$S21&gt;AS$163,AS$164,0),0)</f>
        <v>0</v>
      </c>
      <c r="AT166">
        <f>IF(doba!$R21&lt;=AT$163,IF(doba!$S21&gt;AT$163,AT$164,0),0)</f>
        <v>0</v>
      </c>
      <c r="AU166">
        <f>IF(doba!$R21&lt;=AU$163,IF(doba!$S21&gt;AU$163,AU$164,0),0)</f>
        <v>0</v>
      </c>
      <c r="AV166">
        <f>IF(doba!$R21&lt;=AV$163,IF(doba!$S21&gt;AV$163,AV$164,0),0)</f>
        <v>4</v>
      </c>
      <c r="AW166">
        <f>IF(doba!$R21&lt;=AW$163,IF(doba!$S21&gt;AW$163,AW$164,0),0)</f>
        <v>12</v>
      </c>
      <c r="AX166">
        <f>IF(doba!$R21&lt;=AX$163,IF(doba!$S21&gt;AX$163,AX$164,0),0)</f>
        <v>20</v>
      </c>
      <c r="AY166">
        <f>IF(doba!$R21&lt;=AY$163,IF(doba!$S21&gt;AY$163,AY$164,0),0)</f>
        <v>28</v>
      </c>
      <c r="AZ166">
        <f>IF(doba!$R21&lt;=AZ$163,IF(doba!$S21&gt;AZ$163,AZ$164,0),0)</f>
        <v>0</v>
      </c>
      <c r="BA166">
        <f>IF(doba!$R21&lt;=BA$163,IF(doba!$S21&gt;BA$163,BA$164,0),0)</f>
        <v>0</v>
      </c>
      <c r="BB166">
        <f>IF(doba!$R21&lt;=BB$163,IF(doba!$S21&gt;BB$163,BB$164,0),0)</f>
        <v>0</v>
      </c>
      <c r="BC166">
        <f>IF(doba!$R21&lt;=BC$163,IF(doba!$S21&gt;BC$163,BC$164,0),0)</f>
        <v>0</v>
      </c>
      <c r="BD166">
        <f>IF(doba!$R21&lt;=BD$163,IF(doba!$S21&gt;BD$163,BD$164,0),0)</f>
        <v>0</v>
      </c>
      <c r="BE166">
        <f>IF(doba!$R21&lt;=BE$163,IF(doba!$S21&gt;BE$163,BE$164,0),0)</f>
        <v>0</v>
      </c>
      <c r="BF166" s="1">
        <f t="shared" si="7"/>
        <v>130</v>
      </c>
    </row>
    <row r="167" spans="1:58" x14ac:dyDescent="0.2">
      <c r="A167">
        <v>3</v>
      </c>
      <c r="B167">
        <f>doba!$R22</f>
        <v>7</v>
      </c>
      <c r="C167">
        <f>doba!$S22</f>
        <v>18</v>
      </c>
      <c r="E167">
        <f>IF(doba!$R22&lt;=E$163,IF(doba!$S22&gt;E$163,E$164,0),0)</f>
        <v>0</v>
      </c>
      <c r="F167">
        <f>IF(doba!$R22&lt;=F$163,IF(doba!$S22&gt;F$163,F$164,0),0)</f>
        <v>0</v>
      </c>
      <c r="G167">
        <f>IF(doba!$R22&lt;=G$163,IF(doba!$S22&gt;G$163,G$164,0),0)</f>
        <v>0</v>
      </c>
      <c r="H167">
        <f>IF(doba!$R22&lt;=H$163,IF(doba!$S22&gt;H$163,H$164,0),0)</f>
        <v>0</v>
      </c>
      <c r="I167">
        <f>IF(doba!$R22&lt;=I$163,IF(doba!$S22&gt;I$163,I$164,0),0)</f>
        <v>0</v>
      </c>
      <c r="J167">
        <f>IF(doba!$R22&lt;=J$163,IF(doba!$S22&gt;J$163,J$164,0),0)</f>
        <v>0</v>
      </c>
      <c r="K167">
        <f>IF(doba!$R22&lt;=K$163,IF(doba!$S22&gt;K$163,K$164,0),0)</f>
        <v>0</v>
      </c>
      <c r="L167">
        <f>IF(doba!$R22&lt;=L$163,IF(doba!$S22&gt;L$163,L$164,0),0)</f>
        <v>24</v>
      </c>
      <c r="M167">
        <f>IF(doba!$R22&lt;=M$163,IF(doba!$S22&gt;M$163,M$164,0),0)</f>
        <v>32</v>
      </c>
      <c r="N167">
        <f>IF(doba!$R22&lt;=N$163,IF(doba!$S22&gt;N$163,N$164,0),0)</f>
        <v>39</v>
      </c>
      <c r="O167">
        <f>IF(doba!$R22&lt;=O$163,IF(doba!$S22&gt;O$163,O$164,0),0)</f>
        <v>47</v>
      </c>
      <c r="P167">
        <f>IF(doba!$R22&lt;=P$163,IF(doba!$S22&gt;P$163,P$164,0),0)</f>
        <v>52</v>
      </c>
      <c r="Q167">
        <f>IF(doba!$R22&lt;=Q$163,IF(doba!$S22&gt;Q$163,Q$164,0),0)</f>
        <v>52</v>
      </c>
      <c r="R167">
        <f>IF(doba!$R22&lt;=R$163,IF(doba!$S22&gt;R$163,R$164,0),0)</f>
        <v>52</v>
      </c>
      <c r="S167">
        <f>IF(doba!$R22&lt;=S$163,IF(doba!$S22&gt;S$163,S$164,0),0)</f>
        <v>48</v>
      </c>
      <c r="T167">
        <f>IF(doba!$R22&lt;=T$163,IF(doba!$S22&gt;T$163,T$164,0),0)</f>
        <v>40</v>
      </c>
      <c r="U167">
        <f>IF(doba!$R22&lt;=U$163,IF(doba!$S22&gt;U$163,U$164,0),0)</f>
        <v>32</v>
      </c>
      <c r="V167">
        <f>IF(doba!$R22&lt;=V$163,IF(doba!$S22&gt;V$163,V$164,0),0)</f>
        <v>24</v>
      </c>
      <c r="W167">
        <f>IF(doba!$R22&lt;=W$163,IF(doba!$S22&gt;W$163,W$164,0),0)</f>
        <v>0</v>
      </c>
      <c r="X167">
        <f>IF(doba!$R22&lt;=X$163,IF(doba!$S22&gt;X$163,X$164,0),0)</f>
        <v>0</v>
      </c>
      <c r="Y167">
        <f>IF(doba!$R22&lt;=Y$163,IF(doba!$S22&gt;Y$163,Y$164,0),0)</f>
        <v>0</v>
      </c>
      <c r="Z167">
        <f>IF(doba!$R22&lt;=Z$163,IF(doba!$S22&gt;Z$163,Z$164,0),0)</f>
        <v>0</v>
      </c>
      <c r="AA167">
        <f>IF(doba!$R22&lt;=AA$163,IF(doba!$S22&gt;AA$163,AA$164,0),0)</f>
        <v>0</v>
      </c>
      <c r="AB167">
        <f>IF(doba!$R22&lt;=AB$163,IF(doba!$S22&gt;AB$163,AB$164,0),0)</f>
        <v>0</v>
      </c>
      <c r="AC167" s="1">
        <f t="shared" si="6"/>
        <v>442</v>
      </c>
      <c r="AH167">
        <f>IF(doba!$R22&lt;=AH$163,IF(doba!$S22&gt;AH$163,AH$164,0),0)</f>
        <v>0</v>
      </c>
      <c r="AI167">
        <f>IF(doba!$R22&lt;=AI$163,IF(doba!$S22&gt;AI$163,AI$164,0),0)</f>
        <v>0</v>
      </c>
      <c r="AJ167">
        <f>IF(doba!$R22&lt;=AJ$163,IF(doba!$S22&gt;AJ$163,AJ$164,0),0)</f>
        <v>0</v>
      </c>
      <c r="AK167">
        <f>IF(doba!$R22&lt;=AK$163,IF(doba!$S22&gt;AK$163,AK$164,0),0)</f>
        <v>0</v>
      </c>
      <c r="AL167">
        <f>IF(doba!$R22&lt;=AL$163,IF(doba!$S22&gt;AL$163,AL$164,0),0)</f>
        <v>0</v>
      </c>
      <c r="AM167">
        <f>IF(doba!$R22&lt;=AM$163,IF(doba!$S22&gt;AM$163,AM$164,0),0)</f>
        <v>0</v>
      </c>
      <c r="AN167">
        <f>IF(doba!$R22&lt;=AN$163,IF(doba!$S22&gt;AN$163,AN$164,0),0)</f>
        <v>0</v>
      </c>
      <c r="AO167">
        <f>IF(doba!$R22&lt;=AO$163,IF(doba!$S22&gt;AO$163,AO$164,0),0)</f>
        <v>28</v>
      </c>
      <c r="AP167">
        <f>IF(doba!$R22&lt;=AP$163,IF(doba!$S22&gt;AP$163,AP$164,0),0)</f>
        <v>20</v>
      </c>
      <c r="AQ167">
        <f>IF(doba!$R22&lt;=AQ$163,IF(doba!$S22&gt;AQ$163,AQ$164,0),0)</f>
        <v>13</v>
      </c>
      <c r="AR167">
        <f>IF(doba!$R22&lt;=AR$163,IF(doba!$S22&gt;AR$163,AR$164,0),0)</f>
        <v>5</v>
      </c>
      <c r="AS167">
        <f>IF(doba!$R22&lt;=AS$163,IF(doba!$S22&gt;AS$163,AS$164,0),0)</f>
        <v>0</v>
      </c>
      <c r="AT167">
        <f>IF(doba!$R22&lt;=AT$163,IF(doba!$S22&gt;AT$163,AT$164,0),0)</f>
        <v>0</v>
      </c>
      <c r="AU167">
        <f>IF(doba!$R22&lt;=AU$163,IF(doba!$S22&gt;AU$163,AU$164,0),0)</f>
        <v>0</v>
      </c>
      <c r="AV167">
        <f>IF(doba!$R22&lt;=AV$163,IF(doba!$S22&gt;AV$163,AV$164,0),0)</f>
        <v>4</v>
      </c>
      <c r="AW167">
        <f>IF(doba!$R22&lt;=AW$163,IF(doba!$S22&gt;AW$163,AW$164,0),0)</f>
        <v>12</v>
      </c>
      <c r="AX167">
        <f>IF(doba!$R22&lt;=AX$163,IF(doba!$S22&gt;AX$163,AX$164,0),0)</f>
        <v>20</v>
      </c>
      <c r="AY167">
        <f>IF(doba!$R22&lt;=AY$163,IF(doba!$S22&gt;AY$163,AY$164,0),0)</f>
        <v>28</v>
      </c>
      <c r="AZ167">
        <f>IF(doba!$R22&lt;=AZ$163,IF(doba!$S22&gt;AZ$163,AZ$164,0),0)</f>
        <v>0</v>
      </c>
      <c r="BA167">
        <f>IF(doba!$R22&lt;=BA$163,IF(doba!$S22&gt;BA$163,BA$164,0),0)</f>
        <v>0</v>
      </c>
      <c r="BB167">
        <f>IF(doba!$R22&lt;=BB$163,IF(doba!$S22&gt;BB$163,BB$164,0),0)</f>
        <v>0</v>
      </c>
      <c r="BC167">
        <f>IF(doba!$R22&lt;=BC$163,IF(doba!$S22&gt;BC$163,BC$164,0),0)</f>
        <v>0</v>
      </c>
      <c r="BD167">
        <f>IF(doba!$R22&lt;=BD$163,IF(doba!$S22&gt;BD$163,BD$164,0),0)</f>
        <v>0</v>
      </c>
      <c r="BE167">
        <f>IF(doba!$R22&lt;=BE$163,IF(doba!$S22&gt;BE$163,BE$164,0),0)</f>
        <v>0</v>
      </c>
      <c r="BF167" s="1">
        <f t="shared" si="7"/>
        <v>130</v>
      </c>
    </row>
    <row r="168" spans="1:58" x14ac:dyDescent="0.2">
      <c r="A168">
        <v>4</v>
      </c>
      <c r="B168">
        <f>doba!$R23</f>
        <v>7</v>
      </c>
      <c r="C168">
        <f>doba!$S23</f>
        <v>18</v>
      </c>
      <c r="E168">
        <f>IF(doba!$R23&lt;=E$163,IF(doba!$S23&gt;E$163,E$164,0),0)</f>
        <v>0</v>
      </c>
      <c r="F168">
        <f>IF(doba!$R23&lt;=F$163,IF(doba!$S23&gt;F$163,F$164,0),0)</f>
        <v>0</v>
      </c>
      <c r="G168">
        <f>IF(doba!$R23&lt;=G$163,IF(doba!$S23&gt;G$163,G$164,0),0)</f>
        <v>0</v>
      </c>
      <c r="H168">
        <f>IF(doba!$R23&lt;=H$163,IF(doba!$S23&gt;H$163,H$164,0),0)</f>
        <v>0</v>
      </c>
      <c r="I168">
        <f>IF(doba!$R23&lt;=I$163,IF(doba!$S23&gt;I$163,I$164,0),0)</f>
        <v>0</v>
      </c>
      <c r="J168">
        <f>IF(doba!$R23&lt;=J$163,IF(doba!$S23&gt;J$163,J$164,0),0)</f>
        <v>0</v>
      </c>
      <c r="K168">
        <f>IF(doba!$R23&lt;=K$163,IF(doba!$S23&gt;K$163,K$164,0),0)</f>
        <v>0</v>
      </c>
      <c r="L168">
        <f>IF(doba!$R23&lt;=L$163,IF(doba!$S23&gt;L$163,L$164,0),0)</f>
        <v>24</v>
      </c>
      <c r="M168">
        <f>IF(doba!$R23&lt;=M$163,IF(doba!$S23&gt;M$163,M$164,0),0)</f>
        <v>32</v>
      </c>
      <c r="N168">
        <f>IF(doba!$R23&lt;=N$163,IF(doba!$S23&gt;N$163,N$164,0),0)</f>
        <v>39</v>
      </c>
      <c r="O168">
        <f>IF(doba!$R23&lt;=O$163,IF(doba!$S23&gt;O$163,O$164,0),0)</f>
        <v>47</v>
      </c>
      <c r="P168">
        <f>IF(doba!$R23&lt;=P$163,IF(doba!$S23&gt;P$163,P$164,0),0)</f>
        <v>52</v>
      </c>
      <c r="Q168">
        <f>IF(doba!$R23&lt;=Q$163,IF(doba!$S23&gt;Q$163,Q$164,0),0)</f>
        <v>52</v>
      </c>
      <c r="R168">
        <f>IF(doba!$R23&lt;=R$163,IF(doba!$S23&gt;R$163,R$164,0),0)</f>
        <v>52</v>
      </c>
      <c r="S168">
        <f>IF(doba!$R23&lt;=S$163,IF(doba!$S23&gt;S$163,S$164,0),0)</f>
        <v>48</v>
      </c>
      <c r="T168">
        <f>IF(doba!$R23&lt;=T$163,IF(doba!$S23&gt;T$163,T$164,0),0)</f>
        <v>40</v>
      </c>
      <c r="U168">
        <f>IF(doba!$R23&lt;=U$163,IF(doba!$S23&gt;U$163,U$164,0),0)</f>
        <v>32</v>
      </c>
      <c r="V168">
        <f>IF(doba!$R23&lt;=V$163,IF(doba!$S23&gt;V$163,V$164,0),0)</f>
        <v>24</v>
      </c>
      <c r="W168">
        <f>IF(doba!$R23&lt;=W$163,IF(doba!$S23&gt;W$163,W$164,0),0)</f>
        <v>0</v>
      </c>
      <c r="X168">
        <f>IF(doba!$R23&lt;=X$163,IF(doba!$S23&gt;X$163,X$164,0),0)</f>
        <v>0</v>
      </c>
      <c r="Y168">
        <f>IF(doba!$R23&lt;=Y$163,IF(doba!$S23&gt;Y$163,Y$164,0),0)</f>
        <v>0</v>
      </c>
      <c r="Z168">
        <f>IF(doba!$R23&lt;=Z$163,IF(doba!$S23&gt;Z$163,Z$164,0),0)</f>
        <v>0</v>
      </c>
      <c r="AA168">
        <f>IF(doba!$R23&lt;=AA$163,IF(doba!$S23&gt;AA$163,AA$164,0),0)</f>
        <v>0</v>
      </c>
      <c r="AB168">
        <f>IF(doba!$R23&lt;=AB$163,IF(doba!$S23&gt;AB$163,AB$164,0),0)</f>
        <v>0</v>
      </c>
      <c r="AC168" s="1">
        <f t="shared" si="6"/>
        <v>442</v>
      </c>
      <c r="AH168">
        <f>IF(doba!$R23&lt;=AH$163,IF(doba!$S23&gt;AH$163,AH$164,0),0)</f>
        <v>0</v>
      </c>
      <c r="AI168">
        <f>IF(doba!$R23&lt;=AI$163,IF(doba!$S23&gt;AI$163,AI$164,0),0)</f>
        <v>0</v>
      </c>
      <c r="AJ168">
        <f>IF(doba!$R23&lt;=AJ$163,IF(doba!$S23&gt;AJ$163,AJ$164,0),0)</f>
        <v>0</v>
      </c>
      <c r="AK168">
        <f>IF(doba!$R23&lt;=AK$163,IF(doba!$S23&gt;AK$163,AK$164,0),0)</f>
        <v>0</v>
      </c>
      <c r="AL168">
        <f>IF(doba!$R23&lt;=AL$163,IF(doba!$S23&gt;AL$163,AL$164,0),0)</f>
        <v>0</v>
      </c>
      <c r="AM168">
        <f>IF(doba!$R23&lt;=AM$163,IF(doba!$S23&gt;AM$163,AM$164,0),0)</f>
        <v>0</v>
      </c>
      <c r="AN168">
        <f>IF(doba!$R23&lt;=AN$163,IF(doba!$S23&gt;AN$163,AN$164,0),0)</f>
        <v>0</v>
      </c>
      <c r="AO168">
        <f>IF(doba!$R23&lt;=AO$163,IF(doba!$S23&gt;AO$163,AO$164,0),0)</f>
        <v>28</v>
      </c>
      <c r="AP168">
        <f>IF(doba!$R23&lt;=AP$163,IF(doba!$S23&gt;AP$163,AP$164,0),0)</f>
        <v>20</v>
      </c>
      <c r="AQ168">
        <f>IF(doba!$R23&lt;=AQ$163,IF(doba!$S23&gt;AQ$163,AQ$164,0),0)</f>
        <v>13</v>
      </c>
      <c r="AR168">
        <f>IF(doba!$R23&lt;=AR$163,IF(doba!$S23&gt;AR$163,AR$164,0),0)</f>
        <v>5</v>
      </c>
      <c r="AS168">
        <f>IF(doba!$R23&lt;=AS$163,IF(doba!$S23&gt;AS$163,AS$164,0),0)</f>
        <v>0</v>
      </c>
      <c r="AT168">
        <f>IF(doba!$R23&lt;=AT$163,IF(doba!$S23&gt;AT$163,AT$164,0),0)</f>
        <v>0</v>
      </c>
      <c r="AU168">
        <f>IF(doba!$R23&lt;=AU$163,IF(doba!$S23&gt;AU$163,AU$164,0),0)</f>
        <v>0</v>
      </c>
      <c r="AV168">
        <f>IF(doba!$R23&lt;=AV$163,IF(doba!$S23&gt;AV$163,AV$164,0),0)</f>
        <v>4</v>
      </c>
      <c r="AW168">
        <f>IF(doba!$R23&lt;=AW$163,IF(doba!$S23&gt;AW$163,AW$164,0),0)</f>
        <v>12</v>
      </c>
      <c r="AX168">
        <f>IF(doba!$R23&lt;=AX$163,IF(doba!$S23&gt;AX$163,AX$164,0),0)</f>
        <v>20</v>
      </c>
      <c r="AY168">
        <f>IF(doba!$R23&lt;=AY$163,IF(doba!$S23&gt;AY$163,AY$164,0),0)</f>
        <v>28</v>
      </c>
      <c r="AZ168">
        <f>IF(doba!$R23&lt;=AZ$163,IF(doba!$S23&gt;AZ$163,AZ$164,0),0)</f>
        <v>0</v>
      </c>
      <c r="BA168">
        <f>IF(doba!$R23&lt;=BA$163,IF(doba!$S23&gt;BA$163,BA$164,0),0)</f>
        <v>0</v>
      </c>
      <c r="BB168">
        <f>IF(doba!$R23&lt;=BB$163,IF(doba!$S23&gt;BB$163,BB$164,0),0)</f>
        <v>0</v>
      </c>
      <c r="BC168">
        <f>IF(doba!$R23&lt;=BC$163,IF(doba!$S23&gt;BC$163,BC$164,0),0)</f>
        <v>0</v>
      </c>
      <c r="BD168">
        <f>IF(doba!$R23&lt;=BD$163,IF(doba!$S23&gt;BD$163,BD$164,0),0)</f>
        <v>0</v>
      </c>
      <c r="BE168">
        <f>IF(doba!$R23&lt;=BE$163,IF(doba!$S23&gt;BE$163,BE$164,0),0)</f>
        <v>0</v>
      </c>
      <c r="BF168" s="1">
        <f t="shared" si="7"/>
        <v>130</v>
      </c>
    </row>
    <row r="169" spans="1:58" x14ac:dyDescent="0.2">
      <c r="A169">
        <v>5</v>
      </c>
      <c r="B169">
        <f>doba!$R24</f>
        <v>7</v>
      </c>
      <c r="C169">
        <f>doba!$S24</f>
        <v>18</v>
      </c>
      <c r="E169">
        <f>IF(doba!$R24&lt;=E$163,IF(doba!$S24&gt;E$163,E$164,0),0)</f>
        <v>0</v>
      </c>
      <c r="F169">
        <f>IF(doba!$R24&lt;=F$163,IF(doba!$S24&gt;F$163,F$164,0),0)</f>
        <v>0</v>
      </c>
      <c r="G169">
        <f>IF(doba!$R24&lt;=G$163,IF(doba!$S24&gt;G$163,G$164,0),0)</f>
        <v>0</v>
      </c>
      <c r="H169">
        <f>IF(doba!$R24&lt;=H$163,IF(doba!$S24&gt;H$163,H$164,0),0)</f>
        <v>0</v>
      </c>
      <c r="I169">
        <f>IF(doba!$R24&lt;=I$163,IF(doba!$S24&gt;I$163,I$164,0),0)</f>
        <v>0</v>
      </c>
      <c r="J169">
        <f>IF(doba!$R24&lt;=J$163,IF(doba!$S24&gt;J$163,J$164,0),0)</f>
        <v>0</v>
      </c>
      <c r="K169">
        <f>IF(doba!$R24&lt;=K$163,IF(doba!$S24&gt;K$163,K$164,0),0)</f>
        <v>0</v>
      </c>
      <c r="L169">
        <f>IF(doba!$R24&lt;=L$163,IF(doba!$S24&gt;L$163,L$164,0),0)</f>
        <v>24</v>
      </c>
      <c r="M169">
        <f>IF(doba!$R24&lt;=M$163,IF(doba!$S24&gt;M$163,M$164,0),0)</f>
        <v>32</v>
      </c>
      <c r="N169">
        <f>IF(doba!$R24&lt;=N$163,IF(doba!$S24&gt;N$163,N$164,0),0)</f>
        <v>39</v>
      </c>
      <c r="O169">
        <f>IF(doba!$R24&lt;=O$163,IF(doba!$S24&gt;O$163,O$164,0),0)</f>
        <v>47</v>
      </c>
      <c r="P169">
        <f>IF(doba!$R24&lt;=P$163,IF(doba!$S24&gt;P$163,P$164,0),0)</f>
        <v>52</v>
      </c>
      <c r="Q169">
        <f>IF(doba!$R24&lt;=Q$163,IF(doba!$S24&gt;Q$163,Q$164,0),0)</f>
        <v>52</v>
      </c>
      <c r="R169">
        <f>IF(doba!$R24&lt;=R$163,IF(doba!$S24&gt;R$163,R$164,0),0)</f>
        <v>52</v>
      </c>
      <c r="S169">
        <f>IF(doba!$R24&lt;=S$163,IF(doba!$S24&gt;S$163,S$164,0),0)</f>
        <v>48</v>
      </c>
      <c r="T169">
        <f>IF(doba!$R24&lt;=T$163,IF(doba!$S24&gt;T$163,T$164,0),0)</f>
        <v>40</v>
      </c>
      <c r="U169">
        <f>IF(doba!$R24&lt;=U$163,IF(doba!$S24&gt;U$163,U$164,0),0)</f>
        <v>32</v>
      </c>
      <c r="V169">
        <f>IF(doba!$R24&lt;=V$163,IF(doba!$S24&gt;V$163,V$164,0),0)</f>
        <v>24</v>
      </c>
      <c r="W169">
        <f>IF(doba!$R24&lt;=W$163,IF(doba!$S24&gt;W$163,W$164,0),0)</f>
        <v>0</v>
      </c>
      <c r="X169">
        <f>IF(doba!$R24&lt;=X$163,IF(doba!$S24&gt;X$163,X$164,0),0)</f>
        <v>0</v>
      </c>
      <c r="Y169">
        <f>IF(doba!$R24&lt;=Y$163,IF(doba!$S24&gt;Y$163,Y$164,0),0)</f>
        <v>0</v>
      </c>
      <c r="Z169">
        <f>IF(doba!$R24&lt;=Z$163,IF(doba!$S24&gt;Z$163,Z$164,0),0)</f>
        <v>0</v>
      </c>
      <c r="AA169">
        <f>IF(doba!$R24&lt;=AA$163,IF(doba!$S24&gt;AA$163,AA$164,0),0)</f>
        <v>0</v>
      </c>
      <c r="AB169">
        <f>IF(doba!$R24&lt;=AB$163,IF(doba!$S24&gt;AB$163,AB$164,0),0)</f>
        <v>0</v>
      </c>
      <c r="AC169" s="1">
        <f t="shared" si="6"/>
        <v>442</v>
      </c>
      <c r="AH169">
        <f>IF(doba!$R24&lt;=AH$163,IF(doba!$S24&gt;AH$163,AH$164,0),0)</f>
        <v>0</v>
      </c>
      <c r="AI169">
        <f>IF(doba!$R24&lt;=AI$163,IF(doba!$S24&gt;AI$163,AI$164,0),0)</f>
        <v>0</v>
      </c>
      <c r="AJ169">
        <f>IF(doba!$R24&lt;=AJ$163,IF(doba!$S24&gt;AJ$163,AJ$164,0),0)</f>
        <v>0</v>
      </c>
      <c r="AK169">
        <f>IF(doba!$R24&lt;=AK$163,IF(doba!$S24&gt;AK$163,AK$164,0),0)</f>
        <v>0</v>
      </c>
      <c r="AL169">
        <f>IF(doba!$R24&lt;=AL$163,IF(doba!$S24&gt;AL$163,AL$164,0),0)</f>
        <v>0</v>
      </c>
      <c r="AM169">
        <f>IF(doba!$R24&lt;=AM$163,IF(doba!$S24&gt;AM$163,AM$164,0),0)</f>
        <v>0</v>
      </c>
      <c r="AN169">
        <f>IF(doba!$R24&lt;=AN$163,IF(doba!$S24&gt;AN$163,AN$164,0),0)</f>
        <v>0</v>
      </c>
      <c r="AO169">
        <f>IF(doba!$R24&lt;=AO$163,IF(doba!$S24&gt;AO$163,AO$164,0),0)</f>
        <v>28</v>
      </c>
      <c r="AP169">
        <f>IF(doba!$R24&lt;=AP$163,IF(doba!$S24&gt;AP$163,AP$164,0),0)</f>
        <v>20</v>
      </c>
      <c r="AQ169">
        <f>IF(doba!$R24&lt;=AQ$163,IF(doba!$S24&gt;AQ$163,AQ$164,0),0)</f>
        <v>13</v>
      </c>
      <c r="AR169">
        <f>IF(doba!$R24&lt;=AR$163,IF(doba!$S24&gt;AR$163,AR$164,0),0)</f>
        <v>5</v>
      </c>
      <c r="AS169">
        <f>IF(doba!$R24&lt;=AS$163,IF(doba!$S24&gt;AS$163,AS$164,0),0)</f>
        <v>0</v>
      </c>
      <c r="AT169">
        <f>IF(doba!$R24&lt;=AT$163,IF(doba!$S24&gt;AT$163,AT$164,0),0)</f>
        <v>0</v>
      </c>
      <c r="AU169">
        <f>IF(doba!$R24&lt;=AU$163,IF(doba!$S24&gt;AU$163,AU$164,0),0)</f>
        <v>0</v>
      </c>
      <c r="AV169">
        <f>IF(doba!$R24&lt;=AV$163,IF(doba!$S24&gt;AV$163,AV$164,0),0)</f>
        <v>4</v>
      </c>
      <c r="AW169">
        <f>IF(doba!$R24&lt;=AW$163,IF(doba!$S24&gt;AW$163,AW$164,0),0)</f>
        <v>12</v>
      </c>
      <c r="AX169">
        <f>IF(doba!$R24&lt;=AX$163,IF(doba!$S24&gt;AX$163,AX$164,0),0)</f>
        <v>20</v>
      </c>
      <c r="AY169">
        <f>IF(doba!$R24&lt;=AY$163,IF(doba!$S24&gt;AY$163,AY$164,0),0)</f>
        <v>28</v>
      </c>
      <c r="AZ169">
        <f>IF(doba!$R24&lt;=AZ$163,IF(doba!$S24&gt;AZ$163,AZ$164,0),0)</f>
        <v>0</v>
      </c>
      <c r="BA169">
        <f>IF(doba!$R24&lt;=BA$163,IF(doba!$S24&gt;BA$163,BA$164,0),0)</f>
        <v>0</v>
      </c>
      <c r="BB169">
        <f>IF(doba!$R24&lt;=BB$163,IF(doba!$S24&gt;BB$163,BB$164,0),0)</f>
        <v>0</v>
      </c>
      <c r="BC169">
        <f>IF(doba!$R24&lt;=BC$163,IF(doba!$S24&gt;BC$163,BC$164,0),0)</f>
        <v>0</v>
      </c>
      <c r="BD169">
        <f>IF(doba!$R24&lt;=BD$163,IF(doba!$S24&gt;BD$163,BD$164,0),0)</f>
        <v>0</v>
      </c>
      <c r="BE169">
        <f>IF(doba!$R24&lt;=BE$163,IF(doba!$S24&gt;BE$163,BE$164,0),0)</f>
        <v>0</v>
      </c>
      <c r="BF169" s="1">
        <f t="shared" si="7"/>
        <v>130</v>
      </c>
    </row>
    <row r="170" spans="1:58" x14ac:dyDescent="0.2">
      <c r="A170">
        <v>6</v>
      </c>
      <c r="B170">
        <f>doba!$R25</f>
        <v>7</v>
      </c>
      <c r="C170">
        <f>doba!$S25</f>
        <v>18</v>
      </c>
      <c r="E170">
        <f>IF(doba!$R25&lt;=E$163,IF(doba!$S25&gt;E$163,E$164,0),0)</f>
        <v>0</v>
      </c>
      <c r="F170">
        <f>IF(doba!$R25&lt;=F$163,IF(doba!$S25&gt;F$163,F$164,0),0)</f>
        <v>0</v>
      </c>
      <c r="G170">
        <f>IF(doba!$R25&lt;=G$163,IF(doba!$S25&gt;G$163,G$164,0),0)</f>
        <v>0</v>
      </c>
      <c r="H170">
        <f>IF(doba!$R25&lt;=H$163,IF(doba!$S25&gt;H$163,H$164,0),0)</f>
        <v>0</v>
      </c>
      <c r="I170">
        <f>IF(doba!$R25&lt;=I$163,IF(doba!$S25&gt;I$163,I$164,0),0)</f>
        <v>0</v>
      </c>
      <c r="J170">
        <f>IF(doba!$R25&lt;=J$163,IF(doba!$S25&gt;J$163,J$164,0),0)</f>
        <v>0</v>
      </c>
      <c r="K170">
        <f>IF(doba!$R25&lt;=K$163,IF(doba!$S25&gt;K$163,K$164,0),0)</f>
        <v>0</v>
      </c>
      <c r="L170">
        <f>IF(doba!$R25&lt;=L$163,IF(doba!$S25&gt;L$163,L$164,0),0)</f>
        <v>24</v>
      </c>
      <c r="M170">
        <f>IF(doba!$R25&lt;=M$163,IF(doba!$S25&gt;M$163,M$164,0),0)</f>
        <v>32</v>
      </c>
      <c r="N170">
        <f>IF(doba!$R25&lt;=N$163,IF(doba!$S25&gt;N$163,N$164,0),0)</f>
        <v>39</v>
      </c>
      <c r="O170">
        <f>IF(doba!$R25&lt;=O$163,IF(doba!$S25&gt;O$163,O$164,0),0)</f>
        <v>47</v>
      </c>
      <c r="P170">
        <f>IF(doba!$R25&lt;=P$163,IF(doba!$S25&gt;P$163,P$164,0),0)</f>
        <v>52</v>
      </c>
      <c r="Q170">
        <f>IF(doba!$R25&lt;=Q$163,IF(doba!$S25&gt;Q$163,Q$164,0),0)</f>
        <v>52</v>
      </c>
      <c r="R170">
        <f>IF(doba!$R25&lt;=R$163,IF(doba!$S25&gt;R$163,R$164,0),0)</f>
        <v>52</v>
      </c>
      <c r="S170">
        <f>IF(doba!$R25&lt;=S$163,IF(doba!$S25&gt;S$163,S$164,0),0)</f>
        <v>48</v>
      </c>
      <c r="T170">
        <f>IF(doba!$R25&lt;=T$163,IF(doba!$S25&gt;T$163,T$164,0),0)</f>
        <v>40</v>
      </c>
      <c r="U170">
        <f>IF(doba!$R25&lt;=U$163,IF(doba!$S25&gt;U$163,U$164,0),0)</f>
        <v>32</v>
      </c>
      <c r="V170">
        <f>IF(doba!$R25&lt;=V$163,IF(doba!$S25&gt;V$163,V$164,0),0)</f>
        <v>24</v>
      </c>
      <c r="W170">
        <f>IF(doba!$R25&lt;=W$163,IF(doba!$S25&gt;W$163,W$164,0),0)</f>
        <v>0</v>
      </c>
      <c r="X170">
        <f>IF(doba!$R25&lt;=X$163,IF(doba!$S25&gt;X$163,X$164,0),0)</f>
        <v>0</v>
      </c>
      <c r="Y170">
        <f>IF(doba!$R25&lt;=Y$163,IF(doba!$S25&gt;Y$163,Y$164,0),0)</f>
        <v>0</v>
      </c>
      <c r="Z170">
        <f>IF(doba!$R25&lt;=Z$163,IF(doba!$S25&gt;Z$163,Z$164,0),0)</f>
        <v>0</v>
      </c>
      <c r="AA170">
        <f>IF(doba!$R25&lt;=AA$163,IF(doba!$S25&gt;AA$163,AA$164,0),0)</f>
        <v>0</v>
      </c>
      <c r="AB170">
        <f>IF(doba!$R25&lt;=AB$163,IF(doba!$S25&gt;AB$163,AB$164,0),0)</f>
        <v>0</v>
      </c>
      <c r="AC170" s="1">
        <f t="shared" si="6"/>
        <v>442</v>
      </c>
      <c r="AH170">
        <f>IF(doba!$R25&lt;=AH$163,IF(doba!$S25&gt;AH$163,AH$164,0),0)</f>
        <v>0</v>
      </c>
      <c r="AI170">
        <f>IF(doba!$R25&lt;=AI$163,IF(doba!$S25&gt;AI$163,AI$164,0),0)</f>
        <v>0</v>
      </c>
      <c r="AJ170">
        <f>IF(doba!$R25&lt;=AJ$163,IF(doba!$S25&gt;AJ$163,AJ$164,0),0)</f>
        <v>0</v>
      </c>
      <c r="AK170">
        <f>IF(doba!$R25&lt;=AK$163,IF(doba!$S25&gt;AK$163,AK$164,0),0)</f>
        <v>0</v>
      </c>
      <c r="AL170">
        <f>IF(doba!$R25&lt;=AL$163,IF(doba!$S25&gt;AL$163,AL$164,0),0)</f>
        <v>0</v>
      </c>
      <c r="AM170">
        <f>IF(doba!$R25&lt;=AM$163,IF(doba!$S25&gt;AM$163,AM$164,0),0)</f>
        <v>0</v>
      </c>
      <c r="AN170">
        <f>IF(doba!$R25&lt;=AN$163,IF(doba!$S25&gt;AN$163,AN$164,0),0)</f>
        <v>0</v>
      </c>
      <c r="AO170">
        <f>IF(doba!$R25&lt;=AO$163,IF(doba!$S25&gt;AO$163,AO$164,0),0)</f>
        <v>28</v>
      </c>
      <c r="AP170">
        <f>IF(doba!$R25&lt;=AP$163,IF(doba!$S25&gt;AP$163,AP$164,0),0)</f>
        <v>20</v>
      </c>
      <c r="AQ170">
        <f>IF(doba!$R25&lt;=AQ$163,IF(doba!$S25&gt;AQ$163,AQ$164,0),0)</f>
        <v>13</v>
      </c>
      <c r="AR170">
        <f>IF(doba!$R25&lt;=AR$163,IF(doba!$S25&gt;AR$163,AR$164,0),0)</f>
        <v>5</v>
      </c>
      <c r="AS170">
        <f>IF(doba!$R25&lt;=AS$163,IF(doba!$S25&gt;AS$163,AS$164,0),0)</f>
        <v>0</v>
      </c>
      <c r="AT170">
        <f>IF(doba!$R25&lt;=AT$163,IF(doba!$S25&gt;AT$163,AT$164,0),0)</f>
        <v>0</v>
      </c>
      <c r="AU170">
        <f>IF(doba!$R25&lt;=AU$163,IF(doba!$S25&gt;AU$163,AU$164,0),0)</f>
        <v>0</v>
      </c>
      <c r="AV170">
        <f>IF(doba!$R25&lt;=AV$163,IF(doba!$S25&gt;AV$163,AV$164,0),0)</f>
        <v>4</v>
      </c>
      <c r="AW170">
        <f>IF(doba!$R25&lt;=AW$163,IF(doba!$S25&gt;AW$163,AW$164,0),0)</f>
        <v>12</v>
      </c>
      <c r="AX170">
        <f>IF(doba!$R25&lt;=AX$163,IF(doba!$S25&gt;AX$163,AX$164,0),0)</f>
        <v>20</v>
      </c>
      <c r="AY170">
        <f>IF(doba!$R25&lt;=AY$163,IF(doba!$S25&gt;AY$163,AY$164,0),0)</f>
        <v>28</v>
      </c>
      <c r="AZ170">
        <f>IF(doba!$R25&lt;=AZ$163,IF(doba!$S25&gt;AZ$163,AZ$164,0),0)</f>
        <v>0</v>
      </c>
      <c r="BA170">
        <f>IF(doba!$R25&lt;=BA$163,IF(doba!$S25&gt;BA$163,BA$164,0),0)</f>
        <v>0</v>
      </c>
      <c r="BB170">
        <f>IF(doba!$R25&lt;=BB$163,IF(doba!$S25&gt;BB$163,BB$164,0),0)</f>
        <v>0</v>
      </c>
      <c r="BC170">
        <f>IF(doba!$R25&lt;=BC$163,IF(doba!$S25&gt;BC$163,BC$164,0),0)</f>
        <v>0</v>
      </c>
      <c r="BD170">
        <f>IF(doba!$R25&lt;=BD$163,IF(doba!$S25&gt;BD$163,BD$164,0),0)</f>
        <v>0</v>
      </c>
      <c r="BE170">
        <f>IF(doba!$R25&lt;=BE$163,IF(doba!$S25&gt;BE$163,BE$164,0),0)</f>
        <v>0</v>
      </c>
      <c r="BF170" s="1">
        <f t="shared" si="7"/>
        <v>130</v>
      </c>
    </row>
    <row r="171" spans="1:58" x14ac:dyDescent="0.2">
      <c r="A171">
        <v>7</v>
      </c>
      <c r="B171">
        <f>doba!$R26</f>
        <v>0</v>
      </c>
      <c r="C171">
        <f>doba!$S26</f>
        <v>0</v>
      </c>
      <c r="E171">
        <f>IF(doba!$R26&lt;=E$163,IF(doba!$S26&gt;E$163,E$164,0),0)</f>
        <v>0</v>
      </c>
      <c r="F171">
        <f>IF(doba!$R26&lt;=F$163,IF(doba!$S26&gt;F$163,F$164,0),0)</f>
        <v>0</v>
      </c>
      <c r="G171">
        <f>IF(doba!$R26&lt;=G$163,IF(doba!$S26&gt;G$163,G$164,0),0)</f>
        <v>0</v>
      </c>
      <c r="H171">
        <f>IF(doba!$R26&lt;=H$163,IF(doba!$S26&gt;H$163,H$164,0),0)</f>
        <v>0</v>
      </c>
      <c r="I171">
        <f>IF(doba!$R26&lt;=I$163,IF(doba!$S26&gt;I$163,I$164,0),0)</f>
        <v>0</v>
      </c>
      <c r="J171">
        <f>IF(doba!$R26&lt;=J$163,IF(doba!$S26&gt;J$163,J$164,0),0)</f>
        <v>0</v>
      </c>
      <c r="K171">
        <f>IF(doba!$R26&lt;=K$163,IF(doba!$S26&gt;K$163,K$164,0),0)</f>
        <v>0</v>
      </c>
      <c r="L171">
        <f>IF(doba!$R26&lt;=L$163,IF(doba!$S26&gt;L$163,L$164,0),0)</f>
        <v>0</v>
      </c>
      <c r="M171">
        <f>IF(doba!$R26&lt;=M$163,IF(doba!$S26&gt;M$163,M$164,0),0)</f>
        <v>0</v>
      </c>
      <c r="N171">
        <f>IF(doba!$R26&lt;=N$163,IF(doba!$S26&gt;N$163,N$164,0),0)</f>
        <v>0</v>
      </c>
      <c r="O171">
        <f>IF(doba!$R26&lt;=O$163,IF(doba!$S26&gt;O$163,O$164,0),0)</f>
        <v>0</v>
      </c>
      <c r="P171">
        <f>IF(doba!$R26&lt;=P$163,IF(doba!$S26&gt;P$163,P$164,0),0)</f>
        <v>0</v>
      </c>
      <c r="Q171">
        <f>IF(doba!$R26&lt;=Q$163,IF(doba!$S26&gt;Q$163,Q$164,0),0)</f>
        <v>0</v>
      </c>
      <c r="R171">
        <f>IF(doba!$R26&lt;=R$163,IF(doba!$S26&gt;R$163,R$164,0),0)</f>
        <v>0</v>
      </c>
      <c r="S171">
        <f>IF(doba!$R26&lt;=S$163,IF(doba!$S26&gt;S$163,S$164,0),0)</f>
        <v>0</v>
      </c>
      <c r="T171">
        <f>IF(doba!$R26&lt;=T$163,IF(doba!$S26&gt;T$163,T$164,0),0)</f>
        <v>0</v>
      </c>
      <c r="U171">
        <f>IF(doba!$R26&lt;=U$163,IF(doba!$S26&gt;U$163,U$164,0),0)</f>
        <v>0</v>
      </c>
      <c r="V171">
        <f>IF(doba!$R26&lt;=V$163,IF(doba!$S26&gt;V$163,V$164,0),0)</f>
        <v>0</v>
      </c>
      <c r="W171">
        <f>IF(doba!$R26&lt;=W$163,IF(doba!$S26&gt;W$163,W$164,0),0)</f>
        <v>0</v>
      </c>
      <c r="X171">
        <f>IF(doba!$R26&lt;=X$163,IF(doba!$S26&gt;X$163,X$164,0),0)</f>
        <v>0</v>
      </c>
      <c r="Y171">
        <f>IF(doba!$R26&lt;=Y$163,IF(doba!$S26&gt;Y$163,Y$164,0),0)</f>
        <v>0</v>
      </c>
      <c r="Z171">
        <f>IF(doba!$R26&lt;=Z$163,IF(doba!$S26&gt;Z$163,Z$164,0),0)</f>
        <v>0</v>
      </c>
      <c r="AA171">
        <f>IF(doba!$R26&lt;=AA$163,IF(doba!$S26&gt;AA$163,AA$164,0),0)</f>
        <v>0</v>
      </c>
      <c r="AB171">
        <f>IF(doba!$R26&lt;=AB$163,IF(doba!$S26&gt;AB$163,AB$164,0),0)</f>
        <v>0</v>
      </c>
      <c r="AC171" s="1">
        <f t="shared" si="6"/>
        <v>0</v>
      </c>
      <c r="AH171">
        <f>IF(doba!$R26&lt;=AH$163,IF(doba!$S26&gt;AH$163,AH$164,0),0)</f>
        <v>0</v>
      </c>
      <c r="AI171">
        <f>IF(doba!$R26&lt;=AI$163,IF(doba!$S26&gt;AI$163,AI$164,0),0)</f>
        <v>0</v>
      </c>
      <c r="AJ171">
        <f>IF(doba!$R26&lt;=AJ$163,IF(doba!$S26&gt;AJ$163,AJ$164,0),0)</f>
        <v>0</v>
      </c>
      <c r="AK171">
        <f>IF(doba!$R26&lt;=AK$163,IF(doba!$S26&gt;AK$163,AK$164,0),0)</f>
        <v>0</v>
      </c>
      <c r="AL171">
        <f>IF(doba!$R26&lt;=AL$163,IF(doba!$S26&gt;AL$163,AL$164,0),0)</f>
        <v>0</v>
      </c>
      <c r="AM171">
        <f>IF(doba!$R26&lt;=AM$163,IF(doba!$S26&gt;AM$163,AM$164,0),0)</f>
        <v>0</v>
      </c>
      <c r="AN171">
        <f>IF(doba!$R26&lt;=AN$163,IF(doba!$S26&gt;AN$163,AN$164,0),0)</f>
        <v>0</v>
      </c>
      <c r="AO171">
        <f>IF(doba!$R26&lt;=AO$163,IF(doba!$S26&gt;AO$163,AO$164,0),0)</f>
        <v>0</v>
      </c>
      <c r="AP171">
        <f>IF(doba!$R26&lt;=AP$163,IF(doba!$S26&gt;AP$163,AP$164,0),0)</f>
        <v>0</v>
      </c>
      <c r="AQ171">
        <f>IF(doba!$R26&lt;=AQ$163,IF(doba!$S26&gt;AQ$163,AQ$164,0),0)</f>
        <v>0</v>
      </c>
      <c r="AR171">
        <f>IF(doba!$R26&lt;=AR$163,IF(doba!$S26&gt;AR$163,AR$164,0),0)</f>
        <v>0</v>
      </c>
      <c r="AS171">
        <f>IF(doba!$R26&lt;=AS$163,IF(doba!$S26&gt;AS$163,AS$164,0),0)</f>
        <v>0</v>
      </c>
      <c r="AT171">
        <f>IF(doba!$R26&lt;=AT$163,IF(doba!$S26&gt;AT$163,AT$164,0),0)</f>
        <v>0</v>
      </c>
      <c r="AU171">
        <f>IF(doba!$R26&lt;=AU$163,IF(doba!$S26&gt;AU$163,AU$164,0),0)</f>
        <v>0</v>
      </c>
      <c r="AV171">
        <f>IF(doba!$R26&lt;=AV$163,IF(doba!$S26&gt;AV$163,AV$164,0),0)</f>
        <v>0</v>
      </c>
      <c r="AW171">
        <f>IF(doba!$R26&lt;=AW$163,IF(doba!$S26&gt;AW$163,AW$164,0),0)</f>
        <v>0</v>
      </c>
      <c r="AX171">
        <f>IF(doba!$R26&lt;=AX$163,IF(doba!$S26&gt;AX$163,AX$164,0),0)</f>
        <v>0</v>
      </c>
      <c r="AY171">
        <f>IF(doba!$R26&lt;=AY$163,IF(doba!$S26&gt;AY$163,AY$164,0),0)</f>
        <v>0</v>
      </c>
      <c r="AZ171">
        <f>IF(doba!$R26&lt;=AZ$163,IF(doba!$S26&gt;AZ$163,AZ$164,0),0)</f>
        <v>0</v>
      </c>
      <c r="BA171">
        <f>IF(doba!$R26&lt;=BA$163,IF(doba!$S26&gt;BA$163,BA$164,0),0)</f>
        <v>0</v>
      </c>
      <c r="BB171">
        <f>IF(doba!$R26&lt;=BB$163,IF(doba!$S26&gt;BB$163,BB$164,0),0)</f>
        <v>0</v>
      </c>
      <c r="BC171">
        <f>IF(doba!$R26&lt;=BC$163,IF(doba!$S26&gt;BC$163,BC$164,0),0)</f>
        <v>0</v>
      </c>
      <c r="BD171">
        <f>IF(doba!$R26&lt;=BD$163,IF(doba!$S26&gt;BD$163,BD$164,0),0)</f>
        <v>0</v>
      </c>
      <c r="BE171">
        <f>IF(doba!$R26&lt;=BE$163,IF(doba!$S26&gt;BE$163,BE$164,0),0)</f>
        <v>0</v>
      </c>
      <c r="BF171" s="1">
        <f t="shared" si="7"/>
        <v>0</v>
      </c>
    </row>
    <row r="172" spans="1:58" x14ac:dyDescent="0.2">
      <c r="A172">
        <v>8</v>
      </c>
      <c r="B172">
        <f>doba!$R27</f>
        <v>0</v>
      </c>
      <c r="C172">
        <f>doba!$S27</f>
        <v>0</v>
      </c>
      <c r="E172">
        <f>IF(doba!$R27&lt;=E$163,IF(doba!$S27&gt;E$163,E$164,0),0)</f>
        <v>0</v>
      </c>
      <c r="F172">
        <f>IF(doba!$R27&lt;=F$163,IF(doba!$S27&gt;F$163,F$164,0),0)</f>
        <v>0</v>
      </c>
      <c r="G172">
        <f>IF(doba!$R27&lt;=G$163,IF(doba!$S27&gt;G$163,G$164,0),0)</f>
        <v>0</v>
      </c>
      <c r="H172">
        <f>IF(doba!$R27&lt;=H$163,IF(doba!$S27&gt;H$163,H$164,0),0)</f>
        <v>0</v>
      </c>
      <c r="I172">
        <f>IF(doba!$R27&lt;=I$163,IF(doba!$S27&gt;I$163,I$164,0),0)</f>
        <v>0</v>
      </c>
      <c r="J172">
        <f>IF(doba!$R27&lt;=J$163,IF(doba!$S27&gt;J$163,J$164,0),0)</f>
        <v>0</v>
      </c>
      <c r="K172">
        <f>IF(doba!$R27&lt;=K$163,IF(doba!$S27&gt;K$163,K$164,0),0)</f>
        <v>0</v>
      </c>
      <c r="L172">
        <f>IF(doba!$R27&lt;=L$163,IF(doba!$S27&gt;L$163,L$164,0),0)</f>
        <v>0</v>
      </c>
      <c r="M172">
        <f>IF(doba!$R27&lt;=M$163,IF(doba!$S27&gt;M$163,M$164,0),0)</f>
        <v>0</v>
      </c>
      <c r="N172">
        <f>IF(doba!$R27&lt;=N$163,IF(doba!$S27&gt;N$163,N$164,0),0)</f>
        <v>0</v>
      </c>
      <c r="O172">
        <f>IF(doba!$R27&lt;=O$163,IF(doba!$S27&gt;O$163,O$164,0),0)</f>
        <v>0</v>
      </c>
      <c r="P172">
        <f>IF(doba!$R27&lt;=P$163,IF(doba!$S27&gt;P$163,P$164,0),0)</f>
        <v>0</v>
      </c>
      <c r="Q172">
        <f>IF(doba!$R27&lt;=Q$163,IF(doba!$S27&gt;Q$163,Q$164,0),0)</f>
        <v>0</v>
      </c>
      <c r="R172">
        <f>IF(doba!$R27&lt;=R$163,IF(doba!$S27&gt;R$163,R$164,0),0)</f>
        <v>0</v>
      </c>
      <c r="S172">
        <f>IF(doba!$R27&lt;=S$163,IF(doba!$S27&gt;S$163,S$164,0),0)</f>
        <v>0</v>
      </c>
      <c r="T172">
        <f>IF(doba!$R27&lt;=T$163,IF(doba!$S27&gt;T$163,T$164,0),0)</f>
        <v>0</v>
      </c>
      <c r="U172">
        <f>IF(doba!$R27&lt;=U$163,IF(doba!$S27&gt;U$163,U$164,0),0)</f>
        <v>0</v>
      </c>
      <c r="V172">
        <f>IF(doba!$R27&lt;=V$163,IF(doba!$S27&gt;V$163,V$164,0),0)</f>
        <v>0</v>
      </c>
      <c r="W172">
        <f>IF(doba!$R27&lt;=W$163,IF(doba!$S27&gt;W$163,W$164,0),0)</f>
        <v>0</v>
      </c>
      <c r="X172">
        <f>IF(doba!$R27&lt;=X$163,IF(doba!$S27&gt;X$163,X$164,0),0)</f>
        <v>0</v>
      </c>
      <c r="Y172">
        <f>IF(doba!$R27&lt;=Y$163,IF(doba!$S27&gt;Y$163,Y$164,0),0)</f>
        <v>0</v>
      </c>
      <c r="Z172">
        <f>IF(doba!$R27&lt;=Z$163,IF(doba!$S27&gt;Z$163,Z$164,0),0)</f>
        <v>0</v>
      </c>
      <c r="AA172">
        <f>IF(doba!$R27&lt;=AA$163,IF(doba!$S27&gt;AA$163,AA$164,0),0)</f>
        <v>0</v>
      </c>
      <c r="AB172">
        <f>IF(doba!$R27&lt;=AB$163,IF(doba!$S27&gt;AB$163,AB$164,0),0)</f>
        <v>0</v>
      </c>
      <c r="AC172" s="1">
        <f t="shared" si="6"/>
        <v>0</v>
      </c>
      <c r="AH172">
        <f>IF(doba!$R27&lt;=AH$163,IF(doba!$S27&gt;AH$163,AH$164,0),0)</f>
        <v>0</v>
      </c>
      <c r="AI172">
        <f>IF(doba!$R27&lt;=AI$163,IF(doba!$S27&gt;AI$163,AI$164,0),0)</f>
        <v>0</v>
      </c>
      <c r="AJ172">
        <f>IF(doba!$R27&lt;=AJ$163,IF(doba!$S27&gt;AJ$163,AJ$164,0),0)</f>
        <v>0</v>
      </c>
      <c r="AK172">
        <f>IF(doba!$R27&lt;=AK$163,IF(doba!$S27&gt;AK$163,AK$164,0),0)</f>
        <v>0</v>
      </c>
      <c r="AL172">
        <f>IF(doba!$R27&lt;=AL$163,IF(doba!$S27&gt;AL$163,AL$164,0),0)</f>
        <v>0</v>
      </c>
      <c r="AM172">
        <f>IF(doba!$R27&lt;=AM$163,IF(doba!$S27&gt;AM$163,AM$164,0),0)</f>
        <v>0</v>
      </c>
      <c r="AN172">
        <f>IF(doba!$R27&lt;=AN$163,IF(doba!$S27&gt;AN$163,AN$164,0),0)</f>
        <v>0</v>
      </c>
      <c r="AO172">
        <f>IF(doba!$R27&lt;=AO$163,IF(doba!$S27&gt;AO$163,AO$164,0),0)</f>
        <v>0</v>
      </c>
      <c r="AP172">
        <f>IF(doba!$R27&lt;=AP$163,IF(doba!$S27&gt;AP$163,AP$164,0),0)</f>
        <v>0</v>
      </c>
      <c r="AQ172">
        <f>IF(doba!$R27&lt;=AQ$163,IF(doba!$S27&gt;AQ$163,AQ$164,0),0)</f>
        <v>0</v>
      </c>
      <c r="AR172">
        <f>IF(doba!$R27&lt;=AR$163,IF(doba!$S27&gt;AR$163,AR$164,0),0)</f>
        <v>0</v>
      </c>
      <c r="AS172">
        <f>IF(doba!$R27&lt;=AS$163,IF(doba!$S27&gt;AS$163,AS$164,0),0)</f>
        <v>0</v>
      </c>
      <c r="AT172">
        <f>IF(doba!$R27&lt;=AT$163,IF(doba!$S27&gt;AT$163,AT$164,0),0)</f>
        <v>0</v>
      </c>
      <c r="AU172">
        <f>IF(doba!$R27&lt;=AU$163,IF(doba!$S27&gt;AU$163,AU$164,0),0)</f>
        <v>0</v>
      </c>
      <c r="AV172">
        <f>IF(doba!$R27&lt;=AV$163,IF(doba!$S27&gt;AV$163,AV$164,0),0)</f>
        <v>0</v>
      </c>
      <c r="AW172">
        <f>IF(doba!$R27&lt;=AW$163,IF(doba!$S27&gt;AW$163,AW$164,0),0)</f>
        <v>0</v>
      </c>
      <c r="AX172">
        <f>IF(doba!$R27&lt;=AX$163,IF(doba!$S27&gt;AX$163,AX$164,0),0)</f>
        <v>0</v>
      </c>
      <c r="AY172">
        <f>IF(doba!$R27&lt;=AY$163,IF(doba!$S27&gt;AY$163,AY$164,0),0)</f>
        <v>0</v>
      </c>
      <c r="AZ172">
        <f>IF(doba!$R27&lt;=AZ$163,IF(doba!$S27&gt;AZ$163,AZ$164,0),0)</f>
        <v>0</v>
      </c>
      <c r="BA172">
        <f>IF(doba!$R27&lt;=BA$163,IF(doba!$S27&gt;BA$163,BA$164,0),0)</f>
        <v>0</v>
      </c>
      <c r="BB172">
        <f>IF(doba!$R27&lt;=BB$163,IF(doba!$S27&gt;BB$163,BB$164,0),0)</f>
        <v>0</v>
      </c>
      <c r="BC172">
        <f>IF(doba!$R27&lt;=BC$163,IF(doba!$S27&gt;BC$163,BC$164,0),0)</f>
        <v>0</v>
      </c>
      <c r="BD172">
        <f>IF(doba!$R27&lt;=BD$163,IF(doba!$S27&gt;BD$163,BD$164,0),0)</f>
        <v>0</v>
      </c>
      <c r="BE172">
        <f>IF(doba!$R27&lt;=BE$163,IF(doba!$S27&gt;BE$163,BE$164,0),0)</f>
        <v>0</v>
      </c>
      <c r="BF172" s="1">
        <f t="shared" si="7"/>
        <v>0</v>
      </c>
    </row>
    <row r="173" spans="1:58" x14ac:dyDescent="0.2">
      <c r="A173">
        <v>9</v>
      </c>
      <c r="B173">
        <f>doba!$R28</f>
        <v>0</v>
      </c>
      <c r="C173">
        <f>doba!$S28</f>
        <v>0</v>
      </c>
      <c r="E173">
        <f>IF(doba!$R28&lt;=E$163,IF(doba!$S28&gt;E$163,E$164,0),0)</f>
        <v>0</v>
      </c>
      <c r="F173">
        <f>IF(doba!$R28&lt;=F$163,IF(doba!$S28&gt;F$163,F$164,0),0)</f>
        <v>0</v>
      </c>
      <c r="G173">
        <f>IF(doba!$R28&lt;=G$163,IF(doba!$S28&gt;G$163,G$164,0),0)</f>
        <v>0</v>
      </c>
      <c r="H173">
        <f>IF(doba!$R28&lt;=H$163,IF(doba!$S28&gt;H$163,H$164,0),0)</f>
        <v>0</v>
      </c>
      <c r="I173">
        <f>IF(doba!$R28&lt;=I$163,IF(doba!$S28&gt;I$163,I$164,0),0)</f>
        <v>0</v>
      </c>
      <c r="J173">
        <f>IF(doba!$R28&lt;=J$163,IF(doba!$S28&gt;J$163,J$164,0),0)</f>
        <v>0</v>
      </c>
      <c r="K173">
        <f>IF(doba!$R28&lt;=K$163,IF(doba!$S28&gt;K$163,K$164,0),0)</f>
        <v>0</v>
      </c>
      <c r="L173">
        <f>IF(doba!$R28&lt;=L$163,IF(doba!$S28&gt;L$163,L$164,0),0)</f>
        <v>0</v>
      </c>
      <c r="M173">
        <f>IF(doba!$R28&lt;=M$163,IF(doba!$S28&gt;M$163,M$164,0),0)</f>
        <v>0</v>
      </c>
      <c r="N173">
        <f>IF(doba!$R28&lt;=N$163,IF(doba!$S28&gt;N$163,N$164,0),0)</f>
        <v>0</v>
      </c>
      <c r="O173">
        <f>IF(doba!$R28&lt;=O$163,IF(doba!$S28&gt;O$163,O$164,0),0)</f>
        <v>0</v>
      </c>
      <c r="P173">
        <f>IF(doba!$R28&lt;=P$163,IF(doba!$S28&gt;P$163,P$164,0),0)</f>
        <v>0</v>
      </c>
      <c r="Q173">
        <f>IF(doba!$R28&lt;=Q$163,IF(doba!$S28&gt;Q$163,Q$164,0),0)</f>
        <v>0</v>
      </c>
      <c r="R173">
        <f>IF(doba!$R28&lt;=R$163,IF(doba!$S28&gt;R$163,R$164,0),0)</f>
        <v>0</v>
      </c>
      <c r="S173">
        <f>IF(doba!$R28&lt;=S$163,IF(doba!$S28&gt;S$163,S$164,0),0)</f>
        <v>0</v>
      </c>
      <c r="T173">
        <f>IF(doba!$R28&lt;=T$163,IF(doba!$S28&gt;T$163,T$164,0),0)</f>
        <v>0</v>
      </c>
      <c r="U173">
        <f>IF(doba!$R28&lt;=U$163,IF(doba!$S28&gt;U$163,U$164,0),0)</f>
        <v>0</v>
      </c>
      <c r="V173">
        <f>IF(doba!$R28&lt;=V$163,IF(doba!$S28&gt;V$163,V$164,0),0)</f>
        <v>0</v>
      </c>
      <c r="W173">
        <f>IF(doba!$R28&lt;=W$163,IF(doba!$S28&gt;W$163,W$164,0),0)</f>
        <v>0</v>
      </c>
      <c r="X173">
        <f>IF(doba!$R28&lt;=X$163,IF(doba!$S28&gt;X$163,X$164,0),0)</f>
        <v>0</v>
      </c>
      <c r="Y173">
        <f>IF(doba!$R28&lt;=Y$163,IF(doba!$S28&gt;Y$163,Y$164,0),0)</f>
        <v>0</v>
      </c>
      <c r="Z173">
        <f>IF(doba!$R28&lt;=Z$163,IF(doba!$S28&gt;Z$163,Z$164,0),0)</f>
        <v>0</v>
      </c>
      <c r="AA173">
        <f>IF(doba!$R28&lt;=AA$163,IF(doba!$S28&gt;AA$163,AA$164,0),0)</f>
        <v>0</v>
      </c>
      <c r="AB173">
        <f>IF(doba!$R28&lt;=AB$163,IF(doba!$S28&gt;AB$163,AB$164,0),0)</f>
        <v>0</v>
      </c>
      <c r="AC173" s="1">
        <f t="shared" si="6"/>
        <v>0</v>
      </c>
      <c r="AH173">
        <f>IF(doba!$R28&lt;=AH$163,IF(doba!$S28&gt;AH$163,AH$164,0),0)</f>
        <v>0</v>
      </c>
      <c r="AI173">
        <f>IF(doba!$R28&lt;=AI$163,IF(doba!$S28&gt;AI$163,AI$164,0),0)</f>
        <v>0</v>
      </c>
      <c r="AJ173">
        <f>IF(doba!$R28&lt;=AJ$163,IF(doba!$S28&gt;AJ$163,AJ$164,0),0)</f>
        <v>0</v>
      </c>
      <c r="AK173">
        <f>IF(doba!$R28&lt;=AK$163,IF(doba!$S28&gt;AK$163,AK$164,0),0)</f>
        <v>0</v>
      </c>
      <c r="AL173">
        <f>IF(doba!$R28&lt;=AL$163,IF(doba!$S28&gt;AL$163,AL$164,0),0)</f>
        <v>0</v>
      </c>
      <c r="AM173">
        <f>IF(doba!$R28&lt;=AM$163,IF(doba!$S28&gt;AM$163,AM$164,0),0)</f>
        <v>0</v>
      </c>
      <c r="AN173">
        <f>IF(doba!$R28&lt;=AN$163,IF(doba!$S28&gt;AN$163,AN$164,0),0)</f>
        <v>0</v>
      </c>
      <c r="AO173">
        <f>IF(doba!$R28&lt;=AO$163,IF(doba!$S28&gt;AO$163,AO$164,0),0)</f>
        <v>0</v>
      </c>
      <c r="AP173">
        <f>IF(doba!$R28&lt;=AP$163,IF(doba!$S28&gt;AP$163,AP$164,0),0)</f>
        <v>0</v>
      </c>
      <c r="AQ173">
        <f>IF(doba!$R28&lt;=AQ$163,IF(doba!$S28&gt;AQ$163,AQ$164,0),0)</f>
        <v>0</v>
      </c>
      <c r="AR173">
        <f>IF(doba!$R28&lt;=AR$163,IF(doba!$S28&gt;AR$163,AR$164,0),0)</f>
        <v>0</v>
      </c>
      <c r="AS173">
        <f>IF(doba!$R28&lt;=AS$163,IF(doba!$S28&gt;AS$163,AS$164,0),0)</f>
        <v>0</v>
      </c>
      <c r="AT173">
        <f>IF(doba!$R28&lt;=AT$163,IF(doba!$S28&gt;AT$163,AT$164,0),0)</f>
        <v>0</v>
      </c>
      <c r="AU173">
        <f>IF(doba!$R28&lt;=AU$163,IF(doba!$S28&gt;AU$163,AU$164,0),0)</f>
        <v>0</v>
      </c>
      <c r="AV173">
        <f>IF(doba!$R28&lt;=AV$163,IF(doba!$S28&gt;AV$163,AV$164,0),0)</f>
        <v>0</v>
      </c>
      <c r="AW173">
        <f>IF(doba!$R28&lt;=AW$163,IF(doba!$S28&gt;AW$163,AW$164,0),0)</f>
        <v>0</v>
      </c>
      <c r="AX173">
        <f>IF(doba!$R28&lt;=AX$163,IF(doba!$S28&gt;AX$163,AX$164,0),0)</f>
        <v>0</v>
      </c>
      <c r="AY173">
        <f>IF(doba!$R28&lt;=AY$163,IF(doba!$S28&gt;AY$163,AY$164,0),0)</f>
        <v>0</v>
      </c>
      <c r="AZ173">
        <f>IF(doba!$R28&lt;=AZ$163,IF(doba!$S28&gt;AZ$163,AZ$164,0),0)</f>
        <v>0</v>
      </c>
      <c r="BA173">
        <f>IF(doba!$R28&lt;=BA$163,IF(doba!$S28&gt;BA$163,BA$164,0),0)</f>
        <v>0</v>
      </c>
      <c r="BB173">
        <f>IF(doba!$R28&lt;=BB$163,IF(doba!$S28&gt;BB$163,BB$164,0),0)</f>
        <v>0</v>
      </c>
      <c r="BC173">
        <f>IF(doba!$R28&lt;=BC$163,IF(doba!$S28&gt;BC$163,BC$164,0),0)</f>
        <v>0</v>
      </c>
      <c r="BD173">
        <f>IF(doba!$R28&lt;=BD$163,IF(doba!$S28&gt;BD$163,BD$164,0),0)</f>
        <v>0</v>
      </c>
      <c r="BE173">
        <f>IF(doba!$R28&lt;=BE$163,IF(doba!$S28&gt;BE$163,BE$164,0),0)</f>
        <v>0</v>
      </c>
      <c r="BF173" s="1">
        <f t="shared" si="7"/>
        <v>0</v>
      </c>
    </row>
    <row r="174" spans="1:58" x14ac:dyDescent="0.2">
      <c r="A174">
        <v>10</v>
      </c>
      <c r="B174">
        <f>doba!$R29</f>
        <v>0</v>
      </c>
      <c r="C174">
        <f>doba!$S29</f>
        <v>0</v>
      </c>
      <c r="E174">
        <f>IF(doba!$R29&lt;=E$163,IF(doba!$S29&gt;E$163,E$164,0),0)</f>
        <v>0</v>
      </c>
      <c r="F174">
        <f>IF(doba!$R29&lt;=F$163,IF(doba!$S29&gt;F$163,F$164,0),0)</f>
        <v>0</v>
      </c>
      <c r="G174">
        <f>IF(doba!$R29&lt;=G$163,IF(doba!$S29&gt;G$163,G$164,0),0)</f>
        <v>0</v>
      </c>
      <c r="H174">
        <f>IF(doba!$R29&lt;=H$163,IF(doba!$S29&gt;H$163,H$164,0),0)</f>
        <v>0</v>
      </c>
      <c r="I174">
        <f>IF(doba!$R29&lt;=I$163,IF(doba!$S29&gt;I$163,I$164,0),0)</f>
        <v>0</v>
      </c>
      <c r="J174">
        <f>IF(doba!$R29&lt;=J$163,IF(doba!$S29&gt;J$163,J$164,0),0)</f>
        <v>0</v>
      </c>
      <c r="K174">
        <f>IF(doba!$R29&lt;=K$163,IF(doba!$S29&gt;K$163,K$164,0),0)</f>
        <v>0</v>
      </c>
      <c r="L174">
        <f>IF(doba!$R29&lt;=L$163,IF(doba!$S29&gt;L$163,L$164,0),0)</f>
        <v>0</v>
      </c>
      <c r="M174">
        <f>IF(doba!$R29&lt;=M$163,IF(doba!$S29&gt;M$163,M$164,0),0)</f>
        <v>0</v>
      </c>
      <c r="N174">
        <f>IF(doba!$R29&lt;=N$163,IF(doba!$S29&gt;N$163,N$164,0),0)</f>
        <v>0</v>
      </c>
      <c r="O174">
        <f>IF(doba!$R29&lt;=O$163,IF(doba!$S29&gt;O$163,O$164,0),0)</f>
        <v>0</v>
      </c>
      <c r="P174">
        <f>IF(doba!$R29&lt;=P$163,IF(doba!$S29&gt;P$163,P$164,0),0)</f>
        <v>0</v>
      </c>
      <c r="Q174">
        <f>IF(doba!$R29&lt;=Q$163,IF(doba!$S29&gt;Q$163,Q$164,0),0)</f>
        <v>0</v>
      </c>
      <c r="R174">
        <f>IF(doba!$R29&lt;=R$163,IF(doba!$S29&gt;R$163,R$164,0),0)</f>
        <v>0</v>
      </c>
      <c r="S174">
        <f>IF(doba!$R29&lt;=S$163,IF(doba!$S29&gt;S$163,S$164,0),0)</f>
        <v>0</v>
      </c>
      <c r="T174">
        <f>IF(doba!$R29&lt;=T$163,IF(doba!$S29&gt;T$163,T$164,0),0)</f>
        <v>0</v>
      </c>
      <c r="U174">
        <f>IF(doba!$R29&lt;=U$163,IF(doba!$S29&gt;U$163,U$164,0),0)</f>
        <v>0</v>
      </c>
      <c r="V174">
        <f>IF(doba!$R29&lt;=V$163,IF(doba!$S29&gt;V$163,V$164,0),0)</f>
        <v>0</v>
      </c>
      <c r="W174">
        <f>IF(doba!$R29&lt;=W$163,IF(doba!$S29&gt;W$163,W$164,0),0)</f>
        <v>0</v>
      </c>
      <c r="X174">
        <f>IF(doba!$R29&lt;=X$163,IF(doba!$S29&gt;X$163,X$164,0),0)</f>
        <v>0</v>
      </c>
      <c r="Y174">
        <f>IF(doba!$R29&lt;=Y$163,IF(doba!$S29&gt;Y$163,Y$164,0),0)</f>
        <v>0</v>
      </c>
      <c r="Z174">
        <f>IF(doba!$R29&lt;=Z$163,IF(doba!$S29&gt;Z$163,Z$164,0),0)</f>
        <v>0</v>
      </c>
      <c r="AA174">
        <f>IF(doba!$R29&lt;=AA$163,IF(doba!$S29&gt;AA$163,AA$164,0),0)</f>
        <v>0</v>
      </c>
      <c r="AB174">
        <f>IF(doba!$R29&lt;=AB$163,IF(doba!$S29&gt;AB$163,AB$164,0),0)</f>
        <v>0</v>
      </c>
      <c r="AC174" s="1">
        <f t="shared" si="6"/>
        <v>0</v>
      </c>
      <c r="AH174">
        <f>IF(doba!$R29&lt;=AH$163,IF(doba!$S29&gt;AH$163,AH$164,0),0)</f>
        <v>0</v>
      </c>
      <c r="AI174">
        <f>IF(doba!$R29&lt;=AI$163,IF(doba!$S29&gt;AI$163,AI$164,0),0)</f>
        <v>0</v>
      </c>
      <c r="AJ174">
        <f>IF(doba!$R29&lt;=AJ$163,IF(doba!$S29&gt;AJ$163,AJ$164,0),0)</f>
        <v>0</v>
      </c>
      <c r="AK174">
        <f>IF(doba!$R29&lt;=AK$163,IF(doba!$S29&gt;AK$163,AK$164,0),0)</f>
        <v>0</v>
      </c>
      <c r="AL174">
        <f>IF(doba!$R29&lt;=AL$163,IF(doba!$S29&gt;AL$163,AL$164,0),0)</f>
        <v>0</v>
      </c>
      <c r="AM174">
        <f>IF(doba!$R29&lt;=AM$163,IF(doba!$S29&gt;AM$163,AM$164,0),0)</f>
        <v>0</v>
      </c>
      <c r="AN174">
        <f>IF(doba!$R29&lt;=AN$163,IF(doba!$S29&gt;AN$163,AN$164,0),0)</f>
        <v>0</v>
      </c>
      <c r="AO174">
        <f>IF(doba!$R29&lt;=AO$163,IF(doba!$S29&gt;AO$163,AO$164,0),0)</f>
        <v>0</v>
      </c>
      <c r="AP174">
        <f>IF(doba!$R29&lt;=AP$163,IF(doba!$S29&gt;AP$163,AP$164,0),0)</f>
        <v>0</v>
      </c>
      <c r="AQ174">
        <f>IF(doba!$R29&lt;=AQ$163,IF(doba!$S29&gt;AQ$163,AQ$164,0),0)</f>
        <v>0</v>
      </c>
      <c r="AR174">
        <f>IF(doba!$R29&lt;=AR$163,IF(doba!$S29&gt;AR$163,AR$164,0),0)</f>
        <v>0</v>
      </c>
      <c r="AS174">
        <f>IF(doba!$R29&lt;=AS$163,IF(doba!$S29&gt;AS$163,AS$164,0),0)</f>
        <v>0</v>
      </c>
      <c r="AT174">
        <f>IF(doba!$R29&lt;=AT$163,IF(doba!$S29&gt;AT$163,AT$164,0),0)</f>
        <v>0</v>
      </c>
      <c r="AU174">
        <f>IF(doba!$R29&lt;=AU$163,IF(doba!$S29&gt;AU$163,AU$164,0),0)</f>
        <v>0</v>
      </c>
      <c r="AV174">
        <f>IF(doba!$R29&lt;=AV$163,IF(doba!$S29&gt;AV$163,AV$164,0),0)</f>
        <v>0</v>
      </c>
      <c r="AW174">
        <f>IF(doba!$R29&lt;=AW$163,IF(doba!$S29&gt;AW$163,AW$164,0),0)</f>
        <v>0</v>
      </c>
      <c r="AX174">
        <f>IF(doba!$R29&lt;=AX$163,IF(doba!$S29&gt;AX$163,AX$164,0),0)</f>
        <v>0</v>
      </c>
      <c r="AY174">
        <f>IF(doba!$R29&lt;=AY$163,IF(doba!$S29&gt;AY$163,AY$164,0),0)</f>
        <v>0</v>
      </c>
      <c r="AZ174">
        <f>IF(doba!$R29&lt;=AZ$163,IF(doba!$S29&gt;AZ$163,AZ$164,0),0)</f>
        <v>0</v>
      </c>
      <c r="BA174">
        <f>IF(doba!$R29&lt;=BA$163,IF(doba!$S29&gt;BA$163,BA$164,0),0)</f>
        <v>0</v>
      </c>
      <c r="BB174">
        <f>IF(doba!$R29&lt;=BB$163,IF(doba!$S29&gt;BB$163,BB$164,0),0)</f>
        <v>0</v>
      </c>
      <c r="BC174">
        <f>IF(doba!$R29&lt;=BC$163,IF(doba!$S29&gt;BC$163,BC$164,0),0)</f>
        <v>0</v>
      </c>
      <c r="BD174">
        <f>IF(doba!$R29&lt;=BD$163,IF(doba!$S29&gt;BD$163,BD$164,0),0)</f>
        <v>0</v>
      </c>
      <c r="BE174">
        <f>IF(doba!$R29&lt;=BE$163,IF(doba!$S29&gt;BE$163,BE$164,0),0)</f>
        <v>0</v>
      </c>
      <c r="BF174" s="1">
        <f t="shared" si="7"/>
        <v>0</v>
      </c>
    </row>
    <row r="175" spans="1:58" x14ac:dyDescent="0.2">
      <c r="A175">
        <v>11</v>
      </c>
      <c r="B175">
        <f>doba!$R30</f>
        <v>0</v>
      </c>
      <c r="C175">
        <f>doba!$S30</f>
        <v>0</v>
      </c>
      <c r="E175">
        <f>IF(doba!$R30&lt;=E$163,IF(doba!$S30&gt;E$163,E$164,0),0)</f>
        <v>0</v>
      </c>
      <c r="F175">
        <f>IF(doba!$R30&lt;=F$163,IF(doba!$S30&gt;F$163,F$164,0),0)</f>
        <v>0</v>
      </c>
      <c r="G175">
        <f>IF(doba!$R30&lt;=G$163,IF(doba!$S30&gt;G$163,G$164,0),0)</f>
        <v>0</v>
      </c>
      <c r="H175">
        <f>IF(doba!$R30&lt;=H$163,IF(doba!$S30&gt;H$163,H$164,0),0)</f>
        <v>0</v>
      </c>
      <c r="I175">
        <f>IF(doba!$R30&lt;=I$163,IF(doba!$S30&gt;I$163,I$164,0),0)</f>
        <v>0</v>
      </c>
      <c r="J175">
        <f>IF(doba!$R30&lt;=J$163,IF(doba!$S30&gt;J$163,J$164,0),0)</f>
        <v>0</v>
      </c>
      <c r="K175">
        <f>IF(doba!$R30&lt;=K$163,IF(doba!$S30&gt;K$163,K$164,0),0)</f>
        <v>0</v>
      </c>
      <c r="L175">
        <f>IF(doba!$R30&lt;=L$163,IF(doba!$S30&gt;L$163,L$164,0),0)</f>
        <v>0</v>
      </c>
      <c r="M175">
        <f>IF(doba!$R30&lt;=M$163,IF(doba!$S30&gt;M$163,M$164,0),0)</f>
        <v>0</v>
      </c>
      <c r="N175">
        <f>IF(doba!$R30&lt;=N$163,IF(doba!$S30&gt;N$163,N$164,0),0)</f>
        <v>0</v>
      </c>
      <c r="O175">
        <f>IF(doba!$R30&lt;=O$163,IF(doba!$S30&gt;O$163,O$164,0),0)</f>
        <v>0</v>
      </c>
      <c r="P175">
        <f>IF(doba!$R30&lt;=P$163,IF(doba!$S30&gt;P$163,P$164,0),0)</f>
        <v>0</v>
      </c>
      <c r="Q175">
        <f>IF(doba!$R30&lt;=Q$163,IF(doba!$S30&gt;Q$163,Q$164,0),0)</f>
        <v>0</v>
      </c>
      <c r="R175">
        <f>IF(doba!$R30&lt;=R$163,IF(doba!$S30&gt;R$163,R$164,0),0)</f>
        <v>0</v>
      </c>
      <c r="S175">
        <f>IF(doba!$R30&lt;=S$163,IF(doba!$S30&gt;S$163,S$164,0),0)</f>
        <v>0</v>
      </c>
      <c r="T175">
        <f>IF(doba!$R30&lt;=T$163,IF(doba!$S30&gt;T$163,T$164,0),0)</f>
        <v>0</v>
      </c>
      <c r="U175">
        <f>IF(doba!$R30&lt;=U$163,IF(doba!$S30&gt;U$163,U$164,0),0)</f>
        <v>0</v>
      </c>
      <c r="V175">
        <f>IF(doba!$R30&lt;=V$163,IF(doba!$S30&gt;V$163,V$164,0),0)</f>
        <v>0</v>
      </c>
      <c r="W175">
        <f>IF(doba!$R30&lt;=W$163,IF(doba!$S30&gt;W$163,W$164,0),0)</f>
        <v>0</v>
      </c>
      <c r="X175">
        <f>IF(doba!$R30&lt;=X$163,IF(doba!$S30&gt;X$163,X$164,0),0)</f>
        <v>0</v>
      </c>
      <c r="Y175">
        <f>IF(doba!$R30&lt;=Y$163,IF(doba!$S30&gt;Y$163,Y$164,0),0)</f>
        <v>0</v>
      </c>
      <c r="Z175">
        <f>IF(doba!$R30&lt;=Z$163,IF(doba!$S30&gt;Z$163,Z$164,0),0)</f>
        <v>0</v>
      </c>
      <c r="AA175">
        <f>IF(doba!$R30&lt;=AA$163,IF(doba!$S30&gt;AA$163,AA$164,0),0)</f>
        <v>0</v>
      </c>
      <c r="AB175">
        <f>IF(doba!$R30&lt;=AB$163,IF(doba!$S30&gt;AB$163,AB$164,0),0)</f>
        <v>0</v>
      </c>
      <c r="AC175" s="1">
        <f t="shared" si="6"/>
        <v>0</v>
      </c>
      <c r="AH175">
        <f>IF(doba!$R30&lt;=AH$163,IF(doba!$S30&gt;AH$163,AH$164,0),0)</f>
        <v>0</v>
      </c>
      <c r="AI175">
        <f>IF(doba!$R30&lt;=AI$163,IF(doba!$S30&gt;AI$163,AI$164,0),0)</f>
        <v>0</v>
      </c>
      <c r="AJ175">
        <f>IF(doba!$R30&lt;=AJ$163,IF(doba!$S30&gt;AJ$163,AJ$164,0),0)</f>
        <v>0</v>
      </c>
      <c r="AK175">
        <f>IF(doba!$R30&lt;=AK$163,IF(doba!$S30&gt;AK$163,AK$164,0),0)</f>
        <v>0</v>
      </c>
      <c r="AL175">
        <f>IF(doba!$R30&lt;=AL$163,IF(doba!$S30&gt;AL$163,AL$164,0),0)</f>
        <v>0</v>
      </c>
      <c r="AM175">
        <f>IF(doba!$R30&lt;=AM$163,IF(doba!$S30&gt;AM$163,AM$164,0),0)</f>
        <v>0</v>
      </c>
      <c r="AN175">
        <f>IF(doba!$R30&lt;=AN$163,IF(doba!$S30&gt;AN$163,AN$164,0),0)</f>
        <v>0</v>
      </c>
      <c r="AO175">
        <f>IF(doba!$R30&lt;=AO$163,IF(doba!$S30&gt;AO$163,AO$164,0),0)</f>
        <v>0</v>
      </c>
      <c r="AP175">
        <f>IF(doba!$R30&lt;=AP$163,IF(doba!$S30&gt;AP$163,AP$164,0),0)</f>
        <v>0</v>
      </c>
      <c r="AQ175">
        <f>IF(doba!$R30&lt;=AQ$163,IF(doba!$S30&gt;AQ$163,AQ$164,0),0)</f>
        <v>0</v>
      </c>
      <c r="AR175">
        <f>IF(doba!$R30&lt;=AR$163,IF(doba!$S30&gt;AR$163,AR$164,0),0)</f>
        <v>0</v>
      </c>
      <c r="AS175">
        <f>IF(doba!$R30&lt;=AS$163,IF(doba!$S30&gt;AS$163,AS$164,0),0)</f>
        <v>0</v>
      </c>
      <c r="AT175">
        <f>IF(doba!$R30&lt;=AT$163,IF(doba!$S30&gt;AT$163,AT$164,0),0)</f>
        <v>0</v>
      </c>
      <c r="AU175">
        <f>IF(doba!$R30&lt;=AU$163,IF(doba!$S30&gt;AU$163,AU$164,0),0)</f>
        <v>0</v>
      </c>
      <c r="AV175">
        <f>IF(doba!$R30&lt;=AV$163,IF(doba!$S30&gt;AV$163,AV$164,0),0)</f>
        <v>0</v>
      </c>
      <c r="AW175">
        <f>IF(doba!$R30&lt;=AW$163,IF(doba!$S30&gt;AW$163,AW$164,0),0)</f>
        <v>0</v>
      </c>
      <c r="AX175">
        <f>IF(doba!$R30&lt;=AX$163,IF(doba!$S30&gt;AX$163,AX$164,0),0)</f>
        <v>0</v>
      </c>
      <c r="AY175">
        <f>IF(doba!$R30&lt;=AY$163,IF(doba!$S30&gt;AY$163,AY$164,0),0)</f>
        <v>0</v>
      </c>
      <c r="AZ175">
        <f>IF(doba!$R30&lt;=AZ$163,IF(doba!$S30&gt;AZ$163,AZ$164,0),0)</f>
        <v>0</v>
      </c>
      <c r="BA175">
        <f>IF(doba!$R30&lt;=BA$163,IF(doba!$S30&gt;BA$163,BA$164,0),0)</f>
        <v>0</v>
      </c>
      <c r="BB175">
        <f>IF(doba!$R30&lt;=BB$163,IF(doba!$S30&gt;BB$163,BB$164,0),0)</f>
        <v>0</v>
      </c>
      <c r="BC175">
        <f>IF(doba!$R30&lt;=BC$163,IF(doba!$S30&gt;BC$163,BC$164,0),0)</f>
        <v>0</v>
      </c>
      <c r="BD175">
        <f>IF(doba!$R30&lt;=BD$163,IF(doba!$S30&gt;BD$163,BD$164,0),0)</f>
        <v>0</v>
      </c>
      <c r="BE175">
        <f>IF(doba!$R30&lt;=BE$163,IF(doba!$S30&gt;BE$163,BE$164,0),0)</f>
        <v>0</v>
      </c>
      <c r="BF175" s="1">
        <f t="shared" si="7"/>
        <v>0</v>
      </c>
    </row>
    <row r="176" spans="1:58" x14ac:dyDescent="0.2">
      <c r="A176">
        <v>12</v>
      </c>
      <c r="B176">
        <f>doba!$R31</f>
        <v>0</v>
      </c>
      <c r="C176">
        <f>doba!$S31</f>
        <v>0</v>
      </c>
      <c r="E176">
        <f>IF(doba!$R31&lt;=E$163,IF(doba!$S31&gt;E$163,E$164,0),0)</f>
        <v>0</v>
      </c>
      <c r="F176">
        <f>IF(doba!$R31&lt;=F$163,IF(doba!$S31&gt;F$163,F$164,0),0)</f>
        <v>0</v>
      </c>
      <c r="G176">
        <f>IF(doba!$R31&lt;=G$163,IF(doba!$S31&gt;G$163,G$164,0),0)</f>
        <v>0</v>
      </c>
      <c r="H176">
        <f>IF(doba!$R31&lt;=H$163,IF(doba!$S31&gt;H$163,H$164,0),0)</f>
        <v>0</v>
      </c>
      <c r="I176">
        <f>IF(doba!$R31&lt;=I$163,IF(doba!$S31&gt;I$163,I$164,0),0)</f>
        <v>0</v>
      </c>
      <c r="J176">
        <f>IF(doba!$R31&lt;=J$163,IF(doba!$S31&gt;J$163,J$164,0),0)</f>
        <v>0</v>
      </c>
      <c r="K176">
        <f>IF(doba!$R31&lt;=K$163,IF(doba!$S31&gt;K$163,K$164,0),0)</f>
        <v>0</v>
      </c>
      <c r="L176">
        <f>IF(doba!$R31&lt;=L$163,IF(doba!$S31&gt;L$163,L$164,0),0)</f>
        <v>0</v>
      </c>
      <c r="M176">
        <f>IF(doba!$R31&lt;=M$163,IF(doba!$S31&gt;M$163,M$164,0),0)</f>
        <v>0</v>
      </c>
      <c r="N176">
        <f>IF(doba!$R31&lt;=N$163,IF(doba!$S31&gt;N$163,N$164,0),0)</f>
        <v>0</v>
      </c>
      <c r="O176">
        <f>IF(doba!$R31&lt;=O$163,IF(doba!$S31&gt;O$163,O$164,0),0)</f>
        <v>0</v>
      </c>
      <c r="P176">
        <f>IF(doba!$R31&lt;=P$163,IF(doba!$S31&gt;P$163,P$164,0),0)</f>
        <v>0</v>
      </c>
      <c r="Q176">
        <f>IF(doba!$R31&lt;=Q$163,IF(doba!$S31&gt;Q$163,Q$164,0),0)</f>
        <v>0</v>
      </c>
      <c r="R176">
        <f>IF(doba!$R31&lt;=R$163,IF(doba!$S31&gt;R$163,R$164,0),0)</f>
        <v>0</v>
      </c>
      <c r="S176">
        <f>IF(doba!$R31&lt;=S$163,IF(doba!$S31&gt;S$163,S$164,0),0)</f>
        <v>0</v>
      </c>
      <c r="T176">
        <f>IF(doba!$R31&lt;=T$163,IF(doba!$S31&gt;T$163,T$164,0),0)</f>
        <v>0</v>
      </c>
      <c r="U176">
        <f>IF(doba!$R31&lt;=U$163,IF(doba!$S31&gt;U$163,U$164,0),0)</f>
        <v>0</v>
      </c>
      <c r="V176">
        <f>IF(doba!$R31&lt;=V$163,IF(doba!$S31&gt;V$163,V$164,0),0)</f>
        <v>0</v>
      </c>
      <c r="W176">
        <f>IF(doba!$R31&lt;=W$163,IF(doba!$S31&gt;W$163,W$164,0),0)</f>
        <v>0</v>
      </c>
      <c r="X176">
        <f>IF(doba!$R31&lt;=X$163,IF(doba!$S31&gt;X$163,X$164,0),0)</f>
        <v>0</v>
      </c>
      <c r="Y176">
        <f>IF(doba!$R31&lt;=Y$163,IF(doba!$S31&gt;Y$163,Y$164,0),0)</f>
        <v>0</v>
      </c>
      <c r="Z176">
        <f>IF(doba!$R31&lt;=Z$163,IF(doba!$S31&gt;Z$163,Z$164,0),0)</f>
        <v>0</v>
      </c>
      <c r="AA176">
        <f>IF(doba!$R31&lt;=AA$163,IF(doba!$S31&gt;AA$163,AA$164,0),0)</f>
        <v>0</v>
      </c>
      <c r="AB176">
        <f>IF(doba!$R31&lt;=AB$163,IF(doba!$S31&gt;AB$163,AB$164,0),0)</f>
        <v>0</v>
      </c>
      <c r="AC176" s="1">
        <f t="shared" si="6"/>
        <v>0</v>
      </c>
      <c r="AH176">
        <f>IF(doba!$R31&lt;=AH$163,IF(doba!$S31&gt;AH$163,AH$164,0),0)</f>
        <v>0</v>
      </c>
      <c r="AI176">
        <f>IF(doba!$R31&lt;=AI$163,IF(doba!$S31&gt;AI$163,AI$164,0),0)</f>
        <v>0</v>
      </c>
      <c r="AJ176">
        <f>IF(doba!$R31&lt;=AJ$163,IF(doba!$S31&gt;AJ$163,AJ$164,0),0)</f>
        <v>0</v>
      </c>
      <c r="AK176">
        <f>IF(doba!$R31&lt;=AK$163,IF(doba!$S31&gt;AK$163,AK$164,0),0)</f>
        <v>0</v>
      </c>
      <c r="AL176">
        <f>IF(doba!$R31&lt;=AL$163,IF(doba!$S31&gt;AL$163,AL$164,0),0)</f>
        <v>0</v>
      </c>
      <c r="AM176">
        <f>IF(doba!$R31&lt;=AM$163,IF(doba!$S31&gt;AM$163,AM$164,0),0)</f>
        <v>0</v>
      </c>
      <c r="AN176">
        <f>IF(doba!$R31&lt;=AN$163,IF(doba!$S31&gt;AN$163,AN$164,0),0)</f>
        <v>0</v>
      </c>
      <c r="AO176">
        <f>IF(doba!$R31&lt;=AO$163,IF(doba!$S31&gt;AO$163,AO$164,0),0)</f>
        <v>0</v>
      </c>
      <c r="AP176">
        <f>IF(doba!$R31&lt;=AP$163,IF(doba!$S31&gt;AP$163,AP$164,0),0)</f>
        <v>0</v>
      </c>
      <c r="AQ176">
        <f>IF(doba!$R31&lt;=AQ$163,IF(doba!$S31&gt;AQ$163,AQ$164,0),0)</f>
        <v>0</v>
      </c>
      <c r="AR176">
        <f>IF(doba!$R31&lt;=AR$163,IF(doba!$S31&gt;AR$163,AR$164,0),0)</f>
        <v>0</v>
      </c>
      <c r="AS176">
        <f>IF(doba!$R31&lt;=AS$163,IF(doba!$S31&gt;AS$163,AS$164,0),0)</f>
        <v>0</v>
      </c>
      <c r="AT176">
        <f>IF(doba!$R31&lt;=AT$163,IF(doba!$S31&gt;AT$163,AT$164,0),0)</f>
        <v>0</v>
      </c>
      <c r="AU176">
        <f>IF(doba!$R31&lt;=AU$163,IF(doba!$S31&gt;AU$163,AU$164,0),0)</f>
        <v>0</v>
      </c>
      <c r="AV176">
        <f>IF(doba!$R31&lt;=AV$163,IF(doba!$S31&gt;AV$163,AV$164,0),0)</f>
        <v>0</v>
      </c>
      <c r="AW176">
        <f>IF(doba!$R31&lt;=AW$163,IF(doba!$S31&gt;AW$163,AW$164,0),0)</f>
        <v>0</v>
      </c>
      <c r="AX176">
        <f>IF(doba!$R31&lt;=AX$163,IF(doba!$S31&gt;AX$163,AX$164,0),0)</f>
        <v>0</v>
      </c>
      <c r="AY176">
        <f>IF(doba!$R31&lt;=AY$163,IF(doba!$S31&gt;AY$163,AY$164,0),0)</f>
        <v>0</v>
      </c>
      <c r="AZ176">
        <f>IF(doba!$R31&lt;=AZ$163,IF(doba!$S31&gt;AZ$163,AZ$164,0),0)</f>
        <v>0</v>
      </c>
      <c r="BA176">
        <f>IF(doba!$R31&lt;=BA$163,IF(doba!$S31&gt;BA$163,BA$164,0),0)</f>
        <v>0</v>
      </c>
      <c r="BB176">
        <f>IF(doba!$R31&lt;=BB$163,IF(doba!$S31&gt;BB$163,BB$164,0),0)</f>
        <v>0</v>
      </c>
      <c r="BC176">
        <f>IF(doba!$R31&lt;=BC$163,IF(doba!$S31&gt;BC$163,BC$164,0),0)</f>
        <v>0</v>
      </c>
      <c r="BD176">
        <f>IF(doba!$R31&lt;=BD$163,IF(doba!$S31&gt;BD$163,BD$164,0),0)</f>
        <v>0</v>
      </c>
      <c r="BE176">
        <f>IF(doba!$R31&lt;=BE$163,IF(doba!$S31&gt;BE$163,BE$164,0),0)</f>
        <v>0</v>
      </c>
      <c r="BF176" s="1">
        <f t="shared" si="7"/>
        <v>0</v>
      </c>
    </row>
    <row r="177" spans="1:58" x14ac:dyDescent="0.2">
      <c r="A177">
        <v>13</v>
      </c>
      <c r="B177">
        <f>doba!$R32</f>
        <v>0</v>
      </c>
      <c r="C177">
        <f>doba!$S32</f>
        <v>0</v>
      </c>
      <c r="E177">
        <f>IF(doba!$R32&lt;=E$163,IF(doba!$S32&gt;E$163,E$164,0),0)</f>
        <v>0</v>
      </c>
      <c r="F177">
        <f>IF(doba!$R32&lt;=F$163,IF(doba!$S32&gt;F$163,F$164,0),0)</f>
        <v>0</v>
      </c>
      <c r="G177">
        <f>IF(doba!$R32&lt;=G$163,IF(doba!$S32&gt;G$163,G$164,0),0)</f>
        <v>0</v>
      </c>
      <c r="H177">
        <f>IF(doba!$R32&lt;=H$163,IF(doba!$S32&gt;H$163,H$164,0),0)</f>
        <v>0</v>
      </c>
      <c r="I177">
        <f>IF(doba!$R32&lt;=I$163,IF(doba!$S32&gt;I$163,I$164,0),0)</f>
        <v>0</v>
      </c>
      <c r="J177">
        <f>IF(doba!$R32&lt;=J$163,IF(doba!$S32&gt;J$163,J$164,0),0)</f>
        <v>0</v>
      </c>
      <c r="K177">
        <f>IF(doba!$R32&lt;=K$163,IF(doba!$S32&gt;K$163,K$164,0),0)</f>
        <v>0</v>
      </c>
      <c r="L177">
        <f>IF(doba!$R32&lt;=L$163,IF(doba!$S32&gt;L$163,L$164,0),0)</f>
        <v>0</v>
      </c>
      <c r="M177">
        <f>IF(doba!$R32&lt;=M$163,IF(doba!$S32&gt;M$163,M$164,0),0)</f>
        <v>0</v>
      </c>
      <c r="N177">
        <f>IF(doba!$R32&lt;=N$163,IF(doba!$S32&gt;N$163,N$164,0),0)</f>
        <v>0</v>
      </c>
      <c r="O177">
        <f>IF(doba!$R32&lt;=O$163,IF(doba!$S32&gt;O$163,O$164,0),0)</f>
        <v>0</v>
      </c>
      <c r="P177">
        <f>IF(doba!$R32&lt;=P$163,IF(doba!$S32&gt;P$163,P$164,0),0)</f>
        <v>0</v>
      </c>
      <c r="Q177">
        <f>IF(doba!$R32&lt;=Q$163,IF(doba!$S32&gt;Q$163,Q$164,0),0)</f>
        <v>0</v>
      </c>
      <c r="R177">
        <f>IF(doba!$R32&lt;=R$163,IF(doba!$S32&gt;R$163,R$164,0),0)</f>
        <v>0</v>
      </c>
      <c r="S177">
        <f>IF(doba!$R32&lt;=S$163,IF(doba!$S32&gt;S$163,S$164,0),0)</f>
        <v>0</v>
      </c>
      <c r="T177">
        <f>IF(doba!$R32&lt;=T$163,IF(doba!$S32&gt;T$163,T$164,0),0)</f>
        <v>0</v>
      </c>
      <c r="U177">
        <f>IF(doba!$R32&lt;=U$163,IF(doba!$S32&gt;U$163,U$164,0),0)</f>
        <v>0</v>
      </c>
      <c r="V177">
        <f>IF(doba!$R32&lt;=V$163,IF(doba!$S32&gt;V$163,V$164,0),0)</f>
        <v>0</v>
      </c>
      <c r="W177">
        <f>IF(doba!$R32&lt;=W$163,IF(doba!$S32&gt;W$163,W$164,0),0)</f>
        <v>0</v>
      </c>
      <c r="X177">
        <f>IF(doba!$R32&lt;=X$163,IF(doba!$S32&gt;X$163,X$164,0),0)</f>
        <v>0</v>
      </c>
      <c r="Y177">
        <f>IF(doba!$R32&lt;=Y$163,IF(doba!$S32&gt;Y$163,Y$164,0),0)</f>
        <v>0</v>
      </c>
      <c r="Z177">
        <f>IF(doba!$R32&lt;=Z$163,IF(doba!$S32&gt;Z$163,Z$164,0),0)</f>
        <v>0</v>
      </c>
      <c r="AA177">
        <f>IF(doba!$R32&lt;=AA$163,IF(doba!$S32&gt;AA$163,AA$164,0),0)</f>
        <v>0</v>
      </c>
      <c r="AB177">
        <f>IF(doba!$R32&lt;=AB$163,IF(doba!$S32&gt;AB$163,AB$164,0),0)</f>
        <v>0</v>
      </c>
      <c r="AC177" s="1">
        <f t="shared" si="6"/>
        <v>0</v>
      </c>
      <c r="AH177">
        <f>IF(doba!$R32&lt;=AH$163,IF(doba!$S32&gt;AH$163,AH$164,0),0)</f>
        <v>0</v>
      </c>
      <c r="AI177">
        <f>IF(doba!$R32&lt;=AI$163,IF(doba!$S32&gt;AI$163,AI$164,0),0)</f>
        <v>0</v>
      </c>
      <c r="AJ177">
        <f>IF(doba!$R32&lt;=AJ$163,IF(doba!$S32&gt;AJ$163,AJ$164,0),0)</f>
        <v>0</v>
      </c>
      <c r="AK177">
        <f>IF(doba!$R32&lt;=AK$163,IF(doba!$S32&gt;AK$163,AK$164,0),0)</f>
        <v>0</v>
      </c>
      <c r="AL177">
        <f>IF(doba!$R32&lt;=AL$163,IF(doba!$S32&gt;AL$163,AL$164,0),0)</f>
        <v>0</v>
      </c>
      <c r="AM177">
        <f>IF(doba!$R32&lt;=AM$163,IF(doba!$S32&gt;AM$163,AM$164,0),0)</f>
        <v>0</v>
      </c>
      <c r="AN177">
        <f>IF(doba!$R32&lt;=AN$163,IF(doba!$S32&gt;AN$163,AN$164,0),0)</f>
        <v>0</v>
      </c>
      <c r="AO177">
        <f>IF(doba!$R32&lt;=AO$163,IF(doba!$S32&gt;AO$163,AO$164,0),0)</f>
        <v>0</v>
      </c>
      <c r="AP177">
        <f>IF(doba!$R32&lt;=AP$163,IF(doba!$S32&gt;AP$163,AP$164,0),0)</f>
        <v>0</v>
      </c>
      <c r="AQ177">
        <f>IF(doba!$R32&lt;=AQ$163,IF(doba!$S32&gt;AQ$163,AQ$164,0),0)</f>
        <v>0</v>
      </c>
      <c r="AR177">
        <f>IF(doba!$R32&lt;=AR$163,IF(doba!$S32&gt;AR$163,AR$164,0),0)</f>
        <v>0</v>
      </c>
      <c r="AS177">
        <f>IF(doba!$R32&lt;=AS$163,IF(doba!$S32&gt;AS$163,AS$164,0),0)</f>
        <v>0</v>
      </c>
      <c r="AT177">
        <f>IF(doba!$R32&lt;=AT$163,IF(doba!$S32&gt;AT$163,AT$164,0),0)</f>
        <v>0</v>
      </c>
      <c r="AU177">
        <f>IF(doba!$R32&lt;=AU$163,IF(doba!$S32&gt;AU$163,AU$164,0),0)</f>
        <v>0</v>
      </c>
      <c r="AV177">
        <f>IF(doba!$R32&lt;=AV$163,IF(doba!$S32&gt;AV$163,AV$164,0),0)</f>
        <v>0</v>
      </c>
      <c r="AW177">
        <f>IF(doba!$R32&lt;=AW$163,IF(doba!$S32&gt;AW$163,AW$164,0),0)</f>
        <v>0</v>
      </c>
      <c r="AX177">
        <f>IF(doba!$R32&lt;=AX$163,IF(doba!$S32&gt;AX$163,AX$164,0),0)</f>
        <v>0</v>
      </c>
      <c r="AY177">
        <f>IF(doba!$R32&lt;=AY$163,IF(doba!$S32&gt;AY$163,AY$164,0),0)</f>
        <v>0</v>
      </c>
      <c r="AZ177">
        <f>IF(doba!$R32&lt;=AZ$163,IF(doba!$S32&gt;AZ$163,AZ$164,0),0)</f>
        <v>0</v>
      </c>
      <c r="BA177">
        <f>IF(doba!$R32&lt;=BA$163,IF(doba!$S32&gt;BA$163,BA$164,0),0)</f>
        <v>0</v>
      </c>
      <c r="BB177">
        <f>IF(doba!$R32&lt;=BB$163,IF(doba!$S32&gt;BB$163,BB$164,0),0)</f>
        <v>0</v>
      </c>
      <c r="BC177">
        <f>IF(doba!$R32&lt;=BC$163,IF(doba!$S32&gt;BC$163,BC$164,0),0)</f>
        <v>0</v>
      </c>
      <c r="BD177">
        <f>IF(doba!$R32&lt;=BD$163,IF(doba!$S32&gt;BD$163,BD$164,0),0)</f>
        <v>0</v>
      </c>
      <c r="BE177">
        <f>IF(doba!$R32&lt;=BE$163,IF(doba!$S32&gt;BE$163,BE$164,0),0)</f>
        <v>0</v>
      </c>
      <c r="BF177" s="1">
        <f t="shared" si="7"/>
        <v>0</v>
      </c>
    </row>
    <row r="178" spans="1:58" x14ac:dyDescent="0.2">
      <c r="A178">
        <v>14</v>
      </c>
      <c r="B178">
        <f>doba!$R33</f>
        <v>0</v>
      </c>
      <c r="C178">
        <f>doba!$S33</f>
        <v>0</v>
      </c>
      <c r="E178">
        <f>IF(doba!$R33&lt;=E$163,IF(doba!$S33&gt;E$163,E$164,0),0)</f>
        <v>0</v>
      </c>
      <c r="F178">
        <f>IF(doba!$R33&lt;=F$163,IF(doba!$S33&gt;F$163,F$164,0),0)</f>
        <v>0</v>
      </c>
      <c r="G178">
        <f>IF(doba!$R33&lt;=G$163,IF(doba!$S33&gt;G$163,G$164,0),0)</f>
        <v>0</v>
      </c>
      <c r="H178">
        <f>IF(doba!$R33&lt;=H$163,IF(doba!$S33&gt;H$163,H$164,0),0)</f>
        <v>0</v>
      </c>
      <c r="I178">
        <f>IF(doba!$R33&lt;=I$163,IF(doba!$S33&gt;I$163,I$164,0),0)</f>
        <v>0</v>
      </c>
      <c r="J178">
        <f>IF(doba!$R33&lt;=J$163,IF(doba!$S33&gt;J$163,J$164,0),0)</f>
        <v>0</v>
      </c>
      <c r="K178">
        <f>IF(doba!$R33&lt;=K$163,IF(doba!$S33&gt;K$163,K$164,0),0)</f>
        <v>0</v>
      </c>
      <c r="L178">
        <f>IF(doba!$R33&lt;=L$163,IF(doba!$S33&gt;L$163,L$164,0),0)</f>
        <v>0</v>
      </c>
      <c r="M178">
        <f>IF(doba!$R33&lt;=M$163,IF(doba!$S33&gt;M$163,M$164,0),0)</f>
        <v>0</v>
      </c>
      <c r="N178">
        <f>IF(doba!$R33&lt;=N$163,IF(doba!$S33&gt;N$163,N$164,0),0)</f>
        <v>0</v>
      </c>
      <c r="O178">
        <f>IF(doba!$R33&lt;=O$163,IF(doba!$S33&gt;O$163,O$164,0),0)</f>
        <v>0</v>
      </c>
      <c r="P178">
        <f>IF(doba!$R33&lt;=P$163,IF(doba!$S33&gt;P$163,P$164,0),0)</f>
        <v>0</v>
      </c>
      <c r="Q178">
        <f>IF(doba!$R33&lt;=Q$163,IF(doba!$S33&gt;Q$163,Q$164,0),0)</f>
        <v>0</v>
      </c>
      <c r="R178">
        <f>IF(doba!$R33&lt;=R$163,IF(doba!$S33&gt;R$163,R$164,0),0)</f>
        <v>0</v>
      </c>
      <c r="S178">
        <f>IF(doba!$R33&lt;=S$163,IF(doba!$S33&gt;S$163,S$164,0),0)</f>
        <v>0</v>
      </c>
      <c r="T178">
        <f>IF(doba!$R33&lt;=T$163,IF(doba!$S33&gt;T$163,T$164,0),0)</f>
        <v>0</v>
      </c>
      <c r="U178">
        <f>IF(doba!$R33&lt;=U$163,IF(doba!$S33&gt;U$163,U$164,0),0)</f>
        <v>0</v>
      </c>
      <c r="V178">
        <f>IF(doba!$R33&lt;=V$163,IF(doba!$S33&gt;V$163,V$164,0),0)</f>
        <v>0</v>
      </c>
      <c r="W178">
        <f>IF(doba!$R33&lt;=W$163,IF(doba!$S33&gt;W$163,W$164,0),0)</f>
        <v>0</v>
      </c>
      <c r="X178">
        <f>IF(doba!$R33&lt;=X$163,IF(doba!$S33&gt;X$163,X$164,0),0)</f>
        <v>0</v>
      </c>
      <c r="Y178">
        <f>IF(doba!$R33&lt;=Y$163,IF(doba!$S33&gt;Y$163,Y$164,0),0)</f>
        <v>0</v>
      </c>
      <c r="Z178">
        <f>IF(doba!$R33&lt;=Z$163,IF(doba!$S33&gt;Z$163,Z$164,0),0)</f>
        <v>0</v>
      </c>
      <c r="AA178">
        <f>IF(doba!$R33&lt;=AA$163,IF(doba!$S33&gt;AA$163,AA$164,0),0)</f>
        <v>0</v>
      </c>
      <c r="AB178">
        <f>IF(doba!$R33&lt;=AB$163,IF(doba!$S33&gt;AB$163,AB$164,0),0)</f>
        <v>0</v>
      </c>
      <c r="AC178" s="1">
        <f t="shared" si="6"/>
        <v>0</v>
      </c>
      <c r="AH178">
        <f>IF(doba!$R33&lt;=AH$163,IF(doba!$S33&gt;AH$163,AH$164,0),0)</f>
        <v>0</v>
      </c>
      <c r="AI178">
        <f>IF(doba!$R33&lt;=AI$163,IF(doba!$S33&gt;AI$163,AI$164,0),0)</f>
        <v>0</v>
      </c>
      <c r="AJ178">
        <f>IF(doba!$R33&lt;=AJ$163,IF(doba!$S33&gt;AJ$163,AJ$164,0),0)</f>
        <v>0</v>
      </c>
      <c r="AK178">
        <f>IF(doba!$R33&lt;=AK$163,IF(doba!$S33&gt;AK$163,AK$164,0),0)</f>
        <v>0</v>
      </c>
      <c r="AL178">
        <f>IF(doba!$R33&lt;=AL$163,IF(doba!$S33&gt;AL$163,AL$164,0),0)</f>
        <v>0</v>
      </c>
      <c r="AM178">
        <f>IF(doba!$R33&lt;=AM$163,IF(doba!$S33&gt;AM$163,AM$164,0),0)</f>
        <v>0</v>
      </c>
      <c r="AN178">
        <f>IF(doba!$R33&lt;=AN$163,IF(doba!$S33&gt;AN$163,AN$164,0),0)</f>
        <v>0</v>
      </c>
      <c r="AO178">
        <f>IF(doba!$R33&lt;=AO$163,IF(doba!$S33&gt;AO$163,AO$164,0),0)</f>
        <v>0</v>
      </c>
      <c r="AP178">
        <f>IF(doba!$R33&lt;=AP$163,IF(doba!$S33&gt;AP$163,AP$164,0),0)</f>
        <v>0</v>
      </c>
      <c r="AQ178">
        <f>IF(doba!$R33&lt;=AQ$163,IF(doba!$S33&gt;AQ$163,AQ$164,0),0)</f>
        <v>0</v>
      </c>
      <c r="AR178">
        <f>IF(doba!$R33&lt;=AR$163,IF(doba!$S33&gt;AR$163,AR$164,0),0)</f>
        <v>0</v>
      </c>
      <c r="AS178">
        <f>IF(doba!$R33&lt;=AS$163,IF(doba!$S33&gt;AS$163,AS$164,0),0)</f>
        <v>0</v>
      </c>
      <c r="AT178">
        <f>IF(doba!$R33&lt;=AT$163,IF(doba!$S33&gt;AT$163,AT$164,0),0)</f>
        <v>0</v>
      </c>
      <c r="AU178">
        <f>IF(doba!$R33&lt;=AU$163,IF(doba!$S33&gt;AU$163,AU$164,0),0)</f>
        <v>0</v>
      </c>
      <c r="AV178">
        <f>IF(doba!$R33&lt;=AV$163,IF(doba!$S33&gt;AV$163,AV$164,0),0)</f>
        <v>0</v>
      </c>
      <c r="AW178">
        <f>IF(doba!$R33&lt;=AW$163,IF(doba!$S33&gt;AW$163,AW$164,0),0)</f>
        <v>0</v>
      </c>
      <c r="AX178">
        <f>IF(doba!$R33&lt;=AX$163,IF(doba!$S33&gt;AX$163,AX$164,0),0)</f>
        <v>0</v>
      </c>
      <c r="AY178">
        <f>IF(doba!$R33&lt;=AY$163,IF(doba!$S33&gt;AY$163,AY$164,0),0)</f>
        <v>0</v>
      </c>
      <c r="AZ178">
        <f>IF(doba!$R33&lt;=AZ$163,IF(doba!$S33&gt;AZ$163,AZ$164,0),0)</f>
        <v>0</v>
      </c>
      <c r="BA178">
        <f>IF(doba!$R33&lt;=BA$163,IF(doba!$S33&gt;BA$163,BA$164,0),0)</f>
        <v>0</v>
      </c>
      <c r="BB178">
        <f>IF(doba!$R33&lt;=BB$163,IF(doba!$S33&gt;BB$163,BB$164,0),0)</f>
        <v>0</v>
      </c>
      <c r="BC178">
        <f>IF(doba!$R33&lt;=BC$163,IF(doba!$S33&gt;BC$163,BC$164,0),0)</f>
        <v>0</v>
      </c>
      <c r="BD178">
        <f>IF(doba!$R33&lt;=BD$163,IF(doba!$S33&gt;BD$163,BD$164,0),0)</f>
        <v>0</v>
      </c>
      <c r="BE178">
        <f>IF(doba!$R33&lt;=BE$163,IF(doba!$S33&gt;BE$163,BE$164,0),0)</f>
        <v>0</v>
      </c>
      <c r="BF178" s="1">
        <f t="shared" si="7"/>
        <v>0</v>
      </c>
    </row>
    <row r="179" spans="1:58" x14ac:dyDescent="0.2">
      <c r="A179">
        <v>15</v>
      </c>
      <c r="B179">
        <f>doba!$R34</f>
        <v>0</v>
      </c>
      <c r="C179">
        <f>doba!$S34</f>
        <v>0</v>
      </c>
      <c r="E179">
        <f>IF(doba!$R34&lt;=E$163,IF(doba!$S34&gt;E$163,E$164,0),0)</f>
        <v>0</v>
      </c>
      <c r="F179">
        <f>IF(doba!$R34&lt;=F$163,IF(doba!$S34&gt;F$163,F$164,0),0)</f>
        <v>0</v>
      </c>
      <c r="G179">
        <f>IF(doba!$R34&lt;=G$163,IF(doba!$S34&gt;G$163,G$164,0),0)</f>
        <v>0</v>
      </c>
      <c r="H179">
        <f>IF(doba!$R34&lt;=H$163,IF(doba!$S34&gt;H$163,H$164,0),0)</f>
        <v>0</v>
      </c>
      <c r="I179">
        <f>IF(doba!$R34&lt;=I$163,IF(doba!$S34&gt;I$163,I$164,0),0)</f>
        <v>0</v>
      </c>
      <c r="J179">
        <f>IF(doba!$R34&lt;=J$163,IF(doba!$S34&gt;J$163,J$164,0),0)</f>
        <v>0</v>
      </c>
      <c r="K179">
        <f>IF(doba!$R34&lt;=K$163,IF(doba!$S34&gt;K$163,K$164,0),0)</f>
        <v>0</v>
      </c>
      <c r="L179">
        <f>IF(doba!$R34&lt;=L$163,IF(doba!$S34&gt;L$163,L$164,0),0)</f>
        <v>0</v>
      </c>
      <c r="M179">
        <f>IF(doba!$R34&lt;=M$163,IF(doba!$S34&gt;M$163,M$164,0),0)</f>
        <v>0</v>
      </c>
      <c r="N179">
        <f>IF(doba!$R34&lt;=N$163,IF(doba!$S34&gt;N$163,N$164,0),0)</f>
        <v>0</v>
      </c>
      <c r="O179">
        <f>IF(doba!$R34&lt;=O$163,IF(doba!$S34&gt;O$163,O$164,0),0)</f>
        <v>0</v>
      </c>
      <c r="P179">
        <f>IF(doba!$R34&lt;=P$163,IF(doba!$S34&gt;P$163,P$164,0),0)</f>
        <v>0</v>
      </c>
      <c r="Q179">
        <f>IF(doba!$R34&lt;=Q$163,IF(doba!$S34&gt;Q$163,Q$164,0),0)</f>
        <v>0</v>
      </c>
      <c r="R179">
        <f>IF(doba!$R34&lt;=R$163,IF(doba!$S34&gt;R$163,R$164,0),0)</f>
        <v>0</v>
      </c>
      <c r="S179">
        <f>IF(doba!$R34&lt;=S$163,IF(doba!$S34&gt;S$163,S$164,0),0)</f>
        <v>0</v>
      </c>
      <c r="T179">
        <f>IF(doba!$R34&lt;=T$163,IF(doba!$S34&gt;T$163,T$164,0),0)</f>
        <v>0</v>
      </c>
      <c r="U179">
        <f>IF(doba!$R34&lt;=U$163,IF(doba!$S34&gt;U$163,U$164,0),0)</f>
        <v>0</v>
      </c>
      <c r="V179">
        <f>IF(doba!$R34&lt;=V$163,IF(doba!$S34&gt;V$163,V$164,0),0)</f>
        <v>0</v>
      </c>
      <c r="W179">
        <f>IF(doba!$R34&lt;=W$163,IF(doba!$S34&gt;W$163,W$164,0),0)</f>
        <v>0</v>
      </c>
      <c r="X179">
        <f>IF(doba!$R34&lt;=X$163,IF(doba!$S34&gt;X$163,X$164,0),0)</f>
        <v>0</v>
      </c>
      <c r="Y179">
        <f>IF(doba!$R34&lt;=Y$163,IF(doba!$S34&gt;Y$163,Y$164,0),0)</f>
        <v>0</v>
      </c>
      <c r="Z179">
        <f>IF(doba!$R34&lt;=Z$163,IF(doba!$S34&gt;Z$163,Z$164,0),0)</f>
        <v>0</v>
      </c>
      <c r="AA179">
        <f>IF(doba!$R34&lt;=AA$163,IF(doba!$S34&gt;AA$163,AA$164,0),0)</f>
        <v>0</v>
      </c>
      <c r="AB179">
        <f>IF(doba!$R34&lt;=AB$163,IF(doba!$S34&gt;AB$163,AB$164,0),0)</f>
        <v>0</v>
      </c>
      <c r="AC179" s="1">
        <f t="shared" si="6"/>
        <v>0</v>
      </c>
      <c r="AH179">
        <f>IF(doba!$R34&lt;=AH$163,IF(doba!$S34&gt;AH$163,AH$164,0),0)</f>
        <v>0</v>
      </c>
      <c r="AI179">
        <f>IF(doba!$R34&lt;=AI$163,IF(doba!$S34&gt;AI$163,AI$164,0),0)</f>
        <v>0</v>
      </c>
      <c r="AJ179">
        <f>IF(doba!$R34&lt;=AJ$163,IF(doba!$S34&gt;AJ$163,AJ$164,0),0)</f>
        <v>0</v>
      </c>
      <c r="AK179">
        <f>IF(doba!$R34&lt;=AK$163,IF(doba!$S34&gt;AK$163,AK$164,0),0)</f>
        <v>0</v>
      </c>
      <c r="AL179">
        <f>IF(doba!$R34&lt;=AL$163,IF(doba!$S34&gt;AL$163,AL$164,0),0)</f>
        <v>0</v>
      </c>
      <c r="AM179">
        <f>IF(doba!$R34&lt;=AM$163,IF(doba!$S34&gt;AM$163,AM$164,0),0)</f>
        <v>0</v>
      </c>
      <c r="AN179">
        <f>IF(doba!$R34&lt;=AN$163,IF(doba!$S34&gt;AN$163,AN$164,0),0)</f>
        <v>0</v>
      </c>
      <c r="AO179">
        <f>IF(doba!$R34&lt;=AO$163,IF(doba!$S34&gt;AO$163,AO$164,0),0)</f>
        <v>0</v>
      </c>
      <c r="AP179">
        <f>IF(doba!$R34&lt;=AP$163,IF(doba!$S34&gt;AP$163,AP$164,0),0)</f>
        <v>0</v>
      </c>
      <c r="AQ179">
        <f>IF(doba!$R34&lt;=AQ$163,IF(doba!$S34&gt;AQ$163,AQ$164,0),0)</f>
        <v>0</v>
      </c>
      <c r="AR179">
        <f>IF(doba!$R34&lt;=AR$163,IF(doba!$S34&gt;AR$163,AR$164,0),0)</f>
        <v>0</v>
      </c>
      <c r="AS179">
        <f>IF(doba!$R34&lt;=AS$163,IF(doba!$S34&gt;AS$163,AS$164,0),0)</f>
        <v>0</v>
      </c>
      <c r="AT179">
        <f>IF(doba!$R34&lt;=AT$163,IF(doba!$S34&gt;AT$163,AT$164,0),0)</f>
        <v>0</v>
      </c>
      <c r="AU179">
        <f>IF(doba!$R34&lt;=AU$163,IF(doba!$S34&gt;AU$163,AU$164,0),0)</f>
        <v>0</v>
      </c>
      <c r="AV179">
        <f>IF(doba!$R34&lt;=AV$163,IF(doba!$S34&gt;AV$163,AV$164,0),0)</f>
        <v>0</v>
      </c>
      <c r="AW179">
        <f>IF(doba!$R34&lt;=AW$163,IF(doba!$S34&gt;AW$163,AW$164,0),0)</f>
        <v>0</v>
      </c>
      <c r="AX179">
        <f>IF(doba!$R34&lt;=AX$163,IF(doba!$S34&gt;AX$163,AX$164,0),0)</f>
        <v>0</v>
      </c>
      <c r="AY179">
        <f>IF(doba!$R34&lt;=AY$163,IF(doba!$S34&gt;AY$163,AY$164,0),0)</f>
        <v>0</v>
      </c>
      <c r="AZ179">
        <f>IF(doba!$R34&lt;=AZ$163,IF(doba!$S34&gt;AZ$163,AZ$164,0),0)</f>
        <v>0</v>
      </c>
      <c r="BA179">
        <f>IF(doba!$R34&lt;=BA$163,IF(doba!$S34&gt;BA$163,BA$164,0),0)</f>
        <v>0</v>
      </c>
      <c r="BB179">
        <f>IF(doba!$R34&lt;=BB$163,IF(doba!$S34&gt;BB$163,BB$164,0),0)</f>
        <v>0</v>
      </c>
      <c r="BC179">
        <f>IF(doba!$R34&lt;=BC$163,IF(doba!$S34&gt;BC$163,BC$164,0),0)</f>
        <v>0</v>
      </c>
      <c r="BD179">
        <f>IF(doba!$R34&lt;=BD$163,IF(doba!$S34&gt;BD$163,BD$164,0),0)</f>
        <v>0</v>
      </c>
      <c r="BE179">
        <f>IF(doba!$R34&lt;=BE$163,IF(doba!$S34&gt;BE$163,BE$164,0),0)</f>
        <v>0</v>
      </c>
      <c r="BF179" s="1">
        <f t="shared" si="7"/>
        <v>0</v>
      </c>
    </row>
    <row r="180" spans="1:58" x14ac:dyDescent="0.2">
      <c r="A180">
        <v>16</v>
      </c>
      <c r="B180">
        <f>doba!$R35</f>
        <v>0</v>
      </c>
      <c r="C180">
        <f>doba!$S35</f>
        <v>0</v>
      </c>
      <c r="E180">
        <f>IF(doba!$R35&lt;=E$163,IF(doba!$S35&gt;E$163,E$164,0),0)</f>
        <v>0</v>
      </c>
      <c r="F180">
        <f>IF(doba!$R35&lt;=F$163,IF(doba!$S35&gt;F$163,F$164,0),0)</f>
        <v>0</v>
      </c>
      <c r="G180">
        <f>IF(doba!$R35&lt;=G$163,IF(doba!$S35&gt;G$163,G$164,0),0)</f>
        <v>0</v>
      </c>
      <c r="H180">
        <f>IF(doba!$R35&lt;=H$163,IF(doba!$S35&gt;H$163,H$164,0),0)</f>
        <v>0</v>
      </c>
      <c r="I180">
        <f>IF(doba!$R35&lt;=I$163,IF(doba!$S35&gt;I$163,I$164,0),0)</f>
        <v>0</v>
      </c>
      <c r="J180">
        <f>IF(doba!$R35&lt;=J$163,IF(doba!$S35&gt;J$163,J$164,0),0)</f>
        <v>0</v>
      </c>
      <c r="K180">
        <f>IF(doba!$R35&lt;=K$163,IF(doba!$S35&gt;K$163,K$164,0),0)</f>
        <v>0</v>
      </c>
      <c r="L180">
        <f>IF(doba!$R35&lt;=L$163,IF(doba!$S35&gt;L$163,L$164,0),0)</f>
        <v>0</v>
      </c>
      <c r="M180">
        <f>IF(doba!$R35&lt;=M$163,IF(doba!$S35&gt;M$163,M$164,0),0)</f>
        <v>0</v>
      </c>
      <c r="N180">
        <f>IF(doba!$R35&lt;=N$163,IF(doba!$S35&gt;N$163,N$164,0),0)</f>
        <v>0</v>
      </c>
      <c r="O180">
        <f>IF(doba!$R35&lt;=O$163,IF(doba!$S35&gt;O$163,O$164,0),0)</f>
        <v>0</v>
      </c>
      <c r="P180">
        <f>IF(doba!$R35&lt;=P$163,IF(doba!$S35&gt;P$163,P$164,0),0)</f>
        <v>0</v>
      </c>
      <c r="Q180">
        <f>IF(doba!$R35&lt;=Q$163,IF(doba!$S35&gt;Q$163,Q$164,0),0)</f>
        <v>0</v>
      </c>
      <c r="R180">
        <f>IF(doba!$R35&lt;=R$163,IF(doba!$S35&gt;R$163,R$164,0),0)</f>
        <v>0</v>
      </c>
      <c r="S180">
        <f>IF(doba!$R35&lt;=S$163,IF(doba!$S35&gt;S$163,S$164,0),0)</f>
        <v>0</v>
      </c>
      <c r="T180">
        <f>IF(doba!$R35&lt;=T$163,IF(doba!$S35&gt;T$163,T$164,0),0)</f>
        <v>0</v>
      </c>
      <c r="U180">
        <f>IF(doba!$R35&lt;=U$163,IF(doba!$S35&gt;U$163,U$164,0),0)</f>
        <v>0</v>
      </c>
      <c r="V180">
        <f>IF(doba!$R35&lt;=V$163,IF(doba!$S35&gt;V$163,V$164,0),0)</f>
        <v>0</v>
      </c>
      <c r="W180">
        <f>IF(doba!$R35&lt;=W$163,IF(doba!$S35&gt;W$163,W$164,0),0)</f>
        <v>0</v>
      </c>
      <c r="X180">
        <f>IF(doba!$R35&lt;=X$163,IF(doba!$S35&gt;X$163,X$164,0),0)</f>
        <v>0</v>
      </c>
      <c r="Y180">
        <f>IF(doba!$R35&lt;=Y$163,IF(doba!$S35&gt;Y$163,Y$164,0),0)</f>
        <v>0</v>
      </c>
      <c r="Z180">
        <f>IF(doba!$R35&lt;=Z$163,IF(doba!$S35&gt;Z$163,Z$164,0),0)</f>
        <v>0</v>
      </c>
      <c r="AA180">
        <f>IF(doba!$R35&lt;=AA$163,IF(doba!$S35&gt;AA$163,AA$164,0),0)</f>
        <v>0</v>
      </c>
      <c r="AB180">
        <f>IF(doba!$R35&lt;=AB$163,IF(doba!$S35&gt;AB$163,AB$164,0),0)</f>
        <v>0</v>
      </c>
      <c r="AC180" s="1">
        <f t="shared" si="6"/>
        <v>0</v>
      </c>
      <c r="AH180">
        <f>IF(doba!$R35&lt;=AH$163,IF(doba!$S35&gt;AH$163,AH$164,0),0)</f>
        <v>0</v>
      </c>
      <c r="AI180">
        <f>IF(doba!$R35&lt;=AI$163,IF(doba!$S35&gt;AI$163,AI$164,0),0)</f>
        <v>0</v>
      </c>
      <c r="AJ180">
        <f>IF(doba!$R35&lt;=AJ$163,IF(doba!$S35&gt;AJ$163,AJ$164,0),0)</f>
        <v>0</v>
      </c>
      <c r="AK180">
        <f>IF(doba!$R35&lt;=AK$163,IF(doba!$S35&gt;AK$163,AK$164,0),0)</f>
        <v>0</v>
      </c>
      <c r="AL180">
        <f>IF(doba!$R35&lt;=AL$163,IF(doba!$S35&gt;AL$163,AL$164,0),0)</f>
        <v>0</v>
      </c>
      <c r="AM180">
        <f>IF(doba!$R35&lt;=AM$163,IF(doba!$S35&gt;AM$163,AM$164,0),0)</f>
        <v>0</v>
      </c>
      <c r="AN180">
        <f>IF(doba!$R35&lt;=AN$163,IF(doba!$S35&gt;AN$163,AN$164,0),0)</f>
        <v>0</v>
      </c>
      <c r="AO180">
        <f>IF(doba!$R35&lt;=AO$163,IF(doba!$S35&gt;AO$163,AO$164,0),0)</f>
        <v>0</v>
      </c>
      <c r="AP180">
        <f>IF(doba!$R35&lt;=AP$163,IF(doba!$S35&gt;AP$163,AP$164,0),0)</f>
        <v>0</v>
      </c>
      <c r="AQ180">
        <f>IF(doba!$R35&lt;=AQ$163,IF(doba!$S35&gt;AQ$163,AQ$164,0),0)</f>
        <v>0</v>
      </c>
      <c r="AR180">
        <f>IF(doba!$R35&lt;=AR$163,IF(doba!$S35&gt;AR$163,AR$164,0),0)</f>
        <v>0</v>
      </c>
      <c r="AS180">
        <f>IF(doba!$R35&lt;=AS$163,IF(doba!$S35&gt;AS$163,AS$164,0),0)</f>
        <v>0</v>
      </c>
      <c r="AT180">
        <f>IF(doba!$R35&lt;=AT$163,IF(doba!$S35&gt;AT$163,AT$164,0),0)</f>
        <v>0</v>
      </c>
      <c r="AU180">
        <f>IF(doba!$R35&lt;=AU$163,IF(doba!$S35&gt;AU$163,AU$164,0),0)</f>
        <v>0</v>
      </c>
      <c r="AV180">
        <f>IF(doba!$R35&lt;=AV$163,IF(doba!$S35&gt;AV$163,AV$164,0),0)</f>
        <v>0</v>
      </c>
      <c r="AW180">
        <f>IF(doba!$R35&lt;=AW$163,IF(doba!$S35&gt;AW$163,AW$164,0),0)</f>
        <v>0</v>
      </c>
      <c r="AX180">
        <f>IF(doba!$R35&lt;=AX$163,IF(doba!$S35&gt;AX$163,AX$164,0),0)</f>
        <v>0</v>
      </c>
      <c r="AY180">
        <f>IF(doba!$R35&lt;=AY$163,IF(doba!$S35&gt;AY$163,AY$164,0),0)</f>
        <v>0</v>
      </c>
      <c r="AZ180">
        <f>IF(doba!$R35&lt;=AZ$163,IF(doba!$S35&gt;AZ$163,AZ$164,0),0)</f>
        <v>0</v>
      </c>
      <c r="BA180">
        <f>IF(doba!$R35&lt;=BA$163,IF(doba!$S35&gt;BA$163,BA$164,0),0)</f>
        <v>0</v>
      </c>
      <c r="BB180">
        <f>IF(doba!$R35&lt;=BB$163,IF(doba!$S35&gt;BB$163,BB$164,0),0)</f>
        <v>0</v>
      </c>
      <c r="BC180">
        <f>IF(doba!$R35&lt;=BC$163,IF(doba!$S35&gt;BC$163,BC$164,0),0)</f>
        <v>0</v>
      </c>
      <c r="BD180">
        <f>IF(doba!$R35&lt;=BD$163,IF(doba!$S35&gt;BD$163,BD$164,0),0)</f>
        <v>0</v>
      </c>
      <c r="BE180">
        <f>IF(doba!$R35&lt;=BE$163,IF(doba!$S35&gt;BE$163,BE$164,0),0)</f>
        <v>0</v>
      </c>
      <c r="BF180" s="1">
        <f t="shared" si="7"/>
        <v>0</v>
      </c>
    </row>
    <row r="181" spans="1:58" x14ac:dyDescent="0.2">
      <c r="A181">
        <v>17</v>
      </c>
      <c r="B181">
        <f>doba!$R36</f>
        <v>0</v>
      </c>
      <c r="C181">
        <f>doba!$S36</f>
        <v>0</v>
      </c>
      <c r="E181">
        <f>IF(doba!$R36&lt;=E$163,IF(doba!$S36&gt;E$163,E$164,0),0)</f>
        <v>0</v>
      </c>
      <c r="F181">
        <f>IF(doba!$R36&lt;=F$163,IF(doba!$S36&gt;F$163,F$164,0),0)</f>
        <v>0</v>
      </c>
      <c r="G181">
        <f>IF(doba!$R36&lt;=G$163,IF(doba!$S36&gt;G$163,G$164,0),0)</f>
        <v>0</v>
      </c>
      <c r="H181">
        <f>IF(doba!$R36&lt;=H$163,IF(doba!$S36&gt;H$163,H$164,0),0)</f>
        <v>0</v>
      </c>
      <c r="I181">
        <f>IF(doba!$R36&lt;=I$163,IF(doba!$S36&gt;I$163,I$164,0),0)</f>
        <v>0</v>
      </c>
      <c r="J181">
        <f>IF(doba!$R36&lt;=J$163,IF(doba!$S36&gt;J$163,J$164,0),0)</f>
        <v>0</v>
      </c>
      <c r="K181">
        <f>IF(doba!$R36&lt;=K$163,IF(doba!$S36&gt;K$163,K$164,0),0)</f>
        <v>0</v>
      </c>
      <c r="L181">
        <f>IF(doba!$R36&lt;=L$163,IF(doba!$S36&gt;L$163,L$164,0),0)</f>
        <v>0</v>
      </c>
      <c r="M181">
        <f>IF(doba!$R36&lt;=M$163,IF(doba!$S36&gt;M$163,M$164,0),0)</f>
        <v>0</v>
      </c>
      <c r="N181">
        <f>IF(doba!$R36&lt;=N$163,IF(doba!$S36&gt;N$163,N$164,0),0)</f>
        <v>0</v>
      </c>
      <c r="O181">
        <f>IF(doba!$R36&lt;=O$163,IF(doba!$S36&gt;O$163,O$164,0),0)</f>
        <v>0</v>
      </c>
      <c r="P181">
        <f>IF(doba!$R36&lt;=P$163,IF(doba!$S36&gt;P$163,P$164,0),0)</f>
        <v>0</v>
      </c>
      <c r="Q181">
        <f>IF(doba!$R36&lt;=Q$163,IF(doba!$S36&gt;Q$163,Q$164,0),0)</f>
        <v>0</v>
      </c>
      <c r="R181">
        <f>IF(doba!$R36&lt;=R$163,IF(doba!$S36&gt;R$163,R$164,0),0)</f>
        <v>0</v>
      </c>
      <c r="S181">
        <f>IF(doba!$R36&lt;=S$163,IF(doba!$S36&gt;S$163,S$164,0),0)</f>
        <v>0</v>
      </c>
      <c r="T181">
        <f>IF(doba!$R36&lt;=T$163,IF(doba!$S36&gt;T$163,T$164,0),0)</f>
        <v>0</v>
      </c>
      <c r="U181">
        <f>IF(doba!$R36&lt;=U$163,IF(doba!$S36&gt;U$163,U$164,0),0)</f>
        <v>0</v>
      </c>
      <c r="V181">
        <f>IF(doba!$R36&lt;=V$163,IF(doba!$S36&gt;V$163,V$164,0),0)</f>
        <v>0</v>
      </c>
      <c r="W181">
        <f>IF(doba!$R36&lt;=W$163,IF(doba!$S36&gt;W$163,W$164,0),0)</f>
        <v>0</v>
      </c>
      <c r="X181">
        <f>IF(doba!$R36&lt;=X$163,IF(doba!$S36&gt;X$163,X$164,0),0)</f>
        <v>0</v>
      </c>
      <c r="Y181">
        <f>IF(doba!$R36&lt;=Y$163,IF(doba!$S36&gt;Y$163,Y$164,0),0)</f>
        <v>0</v>
      </c>
      <c r="Z181">
        <f>IF(doba!$R36&lt;=Z$163,IF(doba!$S36&gt;Z$163,Z$164,0),0)</f>
        <v>0</v>
      </c>
      <c r="AA181">
        <f>IF(doba!$R36&lt;=AA$163,IF(doba!$S36&gt;AA$163,AA$164,0),0)</f>
        <v>0</v>
      </c>
      <c r="AB181">
        <f>IF(doba!$R36&lt;=AB$163,IF(doba!$S36&gt;AB$163,AB$164,0),0)</f>
        <v>0</v>
      </c>
      <c r="AC181" s="1">
        <f t="shared" si="6"/>
        <v>0</v>
      </c>
      <c r="AH181">
        <f>IF(doba!$R36&lt;=AH$163,IF(doba!$S36&gt;AH$163,AH$164,0),0)</f>
        <v>0</v>
      </c>
      <c r="AI181">
        <f>IF(doba!$R36&lt;=AI$163,IF(doba!$S36&gt;AI$163,AI$164,0),0)</f>
        <v>0</v>
      </c>
      <c r="AJ181">
        <f>IF(doba!$R36&lt;=AJ$163,IF(doba!$S36&gt;AJ$163,AJ$164,0),0)</f>
        <v>0</v>
      </c>
      <c r="AK181">
        <f>IF(doba!$R36&lt;=AK$163,IF(doba!$S36&gt;AK$163,AK$164,0),0)</f>
        <v>0</v>
      </c>
      <c r="AL181">
        <f>IF(doba!$R36&lt;=AL$163,IF(doba!$S36&gt;AL$163,AL$164,0),0)</f>
        <v>0</v>
      </c>
      <c r="AM181">
        <f>IF(doba!$R36&lt;=AM$163,IF(doba!$S36&gt;AM$163,AM$164,0),0)</f>
        <v>0</v>
      </c>
      <c r="AN181">
        <f>IF(doba!$R36&lt;=AN$163,IF(doba!$S36&gt;AN$163,AN$164,0),0)</f>
        <v>0</v>
      </c>
      <c r="AO181">
        <f>IF(doba!$R36&lt;=AO$163,IF(doba!$S36&gt;AO$163,AO$164,0),0)</f>
        <v>0</v>
      </c>
      <c r="AP181">
        <f>IF(doba!$R36&lt;=AP$163,IF(doba!$S36&gt;AP$163,AP$164,0),0)</f>
        <v>0</v>
      </c>
      <c r="AQ181">
        <f>IF(doba!$R36&lt;=AQ$163,IF(doba!$S36&gt;AQ$163,AQ$164,0),0)</f>
        <v>0</v>
      </c>
      <c r="AR181">
        <f>IF(doba!$R36&lt;=AR$163,IF(doba!$S36&gt;AR$163,AR$164,0),0)</f>
        <v>0</v>
      </c>
      <c r="AS181">
        <f>IF(doba!$R36&lt;=AS$163,IF(doba!$S36&gt;AS$163,AS$164,0),0)</f>
        <v>0</v>
      </c>
      <c r="AT181">
        <f>IF(doba!$R36&lt;=AT$163,IF(doba!$S36&gt;AT$163,AT$164,0),0)</f>
        <v>0</v>
      </c>
      <c r="AU181">
        <f>IF(doba!$R36&lt;=AU$163,IF(doba!$S36&gt;AU$163,AU$164,0),0)</f>
        <v>0</v>
      </c>
      <c r="AV181">
        <f>IF(doba!$R36&lt;=AV$163,IF(doba!$S36&gt;AV$163,AV$164,0),0)</f>
        <v>0</v>
      </c>
      <c r="AW181">
        <f>IF(doba!$R36&lt;=AW$163,IF(doba!$S36&gt;AW$163,AW$164,0),0)</f>
        <v>0</v>
      </c>
      <c r="AX181">
        <f>IF(doba!$R36&lt;=AX$163,IF(doba!$S36&gt;AX$163,AX$164,0),0)</f>
        <v>0</v>
      </c>
      <c r="AY181">
        <f>IF(doba!$R36&lt;=AY$163,IF(doba!$S36&gt;AY$163,AY$164,0),0)</f>
        <v>0</v>
      </c>
      <c r="AZ181">
        <f>IF(doba!$R36&lt;=AZ$163,IF(doba!$S36&gt;AZ$163,AZ$164,0),0)</f>
        <v>0</v>
      </c>
      <c r="BA181">
        <f>IF(doba!$R36&lt;=BA$163,IF(doba!$S36&gt;BA$163,BA$164,0),0)</f>
        <v>0</v>
      </c>
      <c r="BB181">
        <f>IF(doba!$R36&lt;=BB$163,IF(doba!$S36&gt;BB$163,BB$164,0),0)</f>
        <v>0</v>
      </c>
      <c r="BC181">
        <f>IF(doba!$R36&lt;=BC$163,IF(doba!$S36&gt;BC$163,BC$164,0),0)</f>
        <v>0</v>
      </c>
      <c r="BD181">
        <f>IF(doba!$R36&lt;=BD$163,IF(doba!$S36&gt;BD$163,BD$164,0),0)</f>
        <v>0</v>
      </c>
      <c r="BE181">
        <f>IF(doba!$R36&lt;=BE$163,IF(doba!$S36&gt;BE$163,BE$164,0),0)</f>
        <v>0</v>
      </c>
      <c r="BF181" s="1">
        <f t="shared" si="7"/>
        <v>0</v>
      </c>
    </row>
    <row r="182" spans="1:58" x14ac:dyDescent="0.2">
      <c r="A182">
        <v>18</v>
      </c>
      <c r="B182">
        <f>doba!$R37</f>
        <v>0</v>
      </c>
      <c r="C182">
        <f>doba!$S37</f>
        <v>0</v>
      </c>
      <c r="E182">
        <f>IF(doba!$R37&lt;=E$163,IF(doba!$S37&gt;E$163,E$164,0),0)</f>
        <v>0</v>
      </c>
      <c r="F182">
        <f>IF(doba!$R37&lt;=F$163,IF(doba!$S37&gt;F$163,F$164,0),0)</f>
        <v>0</v>
      </c>
      <c r="G182">
        <f>IF(doba!$R37&lt;=G$163,IF(doba!$S37&gt;G$163,G$164,0),0)</f>
        <v>0</v>
      </c>
      <c r="H182">
        <f>IF(doba!$R37&lt;=H$163,IF(doba!$S37&gt;H$163,H$164,0),0)</f>
        <v>0</v>
      </c>
      <c r="I182">
        <f>IF(doba!$R37&lt;=I$163,IF(doba!$S37&gt;I$163,I$164,0),0)</f>
        <v>0</v>
      </c>
      <c r="J182">
        <f>IF(doba!$R37&lt;=J$163,IF(doba!$S37&gt;J$163,J$164,0),0)</f>
        <v>0</v>
      </c>
      <c r="K182">
        <f>IF(doba!$R37&lt;=K$163,IF(doba!$S37&gt;K$163,K$164,0),0)</f>
        <v>0</v>
      </c>
      <c r="L182">
        <f>IF(doba!$R37&lt;=L$163,IF(doba!$S37&gt;L$163,L$164,0),0)</f>
        <v>0</v>
      </c>
      <c r="M182">
        <f>IF(doba!$R37&lt;=M$163,IF(doba!$S37&gt;M$163,M$164,0),0)</f>
        <v>0</v>
      </c>
      <c r="N182">
        <f>IF(doba!$R37&lt;=N$163,IF(doba!$S37&gt;N$163,N$164,0),0)</f>
        <v>0</v>
      </c>
      <c r="O182">
        <f>IF(doba!$R37&lt;=O$163,IF(doba!$S37&gt;O$163,O$164,0),0)</f>
        <v>0</v>
      </c>
      <c r="P182">
        <f>IF(doba!$R37&lt;=P$163,IF(doba!$S37&gt;P$163,P$164,0),0)</f>
        <v>0</v>
      </c>
      <c r="Q182">
        <f>IF(doba!$R37&lt;=Q$163,IF(doba!$S37&gt;Q$163,Q$164,0),0)</f>
        <v>0</v>
      </c>
      <c r="R182">
        <f>IF(doba!$R37&lt;=R$163,IF(doba!$S37&gt;R$163,R$164,0),0)</f>
        <v>0</v>
      </c>
      <c r="S182">
        <f>IF(doba!$R37&lt;=S$163,IF(doba!$S37&gt;S$163,S$164,0),0)</f>
        <v>0</v>
      </c>
      <c r="T182">
        <f>IF(doba!$R37&lt;=T$163,IF(doba!$S37&gt;T$163,T$164,0),0)</f>
        <v>0</v>
      </c>
      <c r="U182">
        <f>IF(doba!$R37&lt;=U$163,IF(doba!$S37&gt;U$163,U$164,0),0)</f>
        <v>0</v>
      </c>
      <c r="V182">
        <f>IF(doba!$R37&lt;=V$163,IF(doba!$S37&gt;V$163,V$164,0),0)</f>
        <v>0</v>
      </c>
      <c r="W182">
        <f>IF(doba!$R37&lt;=W$163,IF(doba!$S37&gt;W$163,W$164,0),0)</f>
        <v>0</v>
      </c>
      <c r="X182">
        <f>IF(doba!$R37&lt;=X$163,IF(doba!$S37&gt;X$163,X$164,0),0)</f>
        <v>0</v>
      </c>
      <c r="Y182">
        <f>IF(doba!$R37&lt;=Y$163,IF(doba!$S37&gt;Y$163,Y$164,0),0)</f>
        <v>0</v>
      </c>
      <c r="Z182">
        <f>IF(doba!$R37&lt;=Z$163,IF(doba!$S37&gt;Z$163,Z$164,0),0)</f>
        <v>0</v>
      </c>
      <c r="AA182">
        <f>IF(doba!$R37&lt;=AA$163,IF(doba!$S37&gt;AA$163,AA$164,0),0)</f>
        <v>0</v>
      </c>
      <c r="AB182">
        <f>IF(doba!$R37&lt;=AB$163,IF(doba!$S37&gt;AB$163,AB$164,0),0)</f>
        <v>0</v>
      </c>
      <c r="AC182" s="1">
        <f t="shared" si="6"/>
        <v>0</v>
      </c>
      <c r="AH182">
        <f>IF(doba!$R37&lt;=AH$163,IF(doba!$S37&gt;AH$163,AH$164,0),0)</f>
        <v>0</v>
      </c>
      <c r="AI182">
        <f>IF(doba!$R37&lt;=AI$163,IF(doba!$S37&gt;AI$163,AI$164,0),0)</f>
        <v>0</v>
      </c>
      <c r="AJ182">
        <f>IF(doba!$R37&lt;=AJ$163,IF(doba!$S37&gt;AJ$163,AJ$164,0),0)</f>
        <v>0</v>
      </c>
      <c r="AK182">
        <f>IF(doba!$R37&lt;=AK$163,IF(doba!$S37&gt;AK$163,AK$164,0),0)</f>
        <v>0</v>
      </c>
      <c r="AL182">
        <f>IF(doba!$R37&lt;=AL$163,IF(doba!$S37&gt;AL$163,AL$164,0),0)</f>
        <v>0</v>
      </c>
      <c r="AM182">
        <f>IF(doba!$R37&lt;=AM$163,IF(doba!$S37&gt;AM$163,AM$164,0),0)</f>
        <v>0</v>
      </c>
      <c r="AN182">
        <f>IF(doba!$R37&lt;=AN$163,IF(doba!$S37&gt;AN$163,AN$164,0),0)</f>
        <v>0</v>
      </c>
      <c r="AO182">
        <f>IF(doba!$R37&lt;=AO$163,IF(doba!$S37&gt;AO$163,AO$164,0),0)</f>
        <v>0</v>
      </c>
      <c r="AP182">
        <f>IF(doba!$R37&lt;=AP$163,IF(doba!$S37&gt;AP$163,AP$164,0),0)</f>
        <v>0</v>
      </c>
      <c r="AQ182">
        <f>IF(doba!$R37&lt;=AQ$163,IF(doba!$S37&gt;AQ$163,AQ$164,0),0)</f>
        <v>0</v>
      </c>
      <c r="AR182">
        <f>IF(doba!$R37&lt;=AR$163,IF(doba!$S37&gt;AR$163,AR$164,0),0)</f>
        <v>0</v>
      </c>
      <c r="AS182">
        <f>IF(doba!$R37&lt;=AS$163,IF(doba!$S37&gt;AS$163,AS$164,0),0)</f>
        <v>0</v>
      </c>
      <c r="AT182">
        <f>IF(doba!$R37&lt;=AT$163,IF(doba!$S37&gt;AT$163,AT$164,0),0)</f>
        <v>0</v>
      </c>
      <c r="AU182">
        <f>IF(doba!$R37&lt;=AU$163,IF(doba!$S37&gt;AU$163,AU$164,0),0)</f>
        <v>0</v>
      </c>
      <c r="AV182">
        <f>IF(doba!$R37&lt;=AV$163,IF(doba!$S37&gt;AV$163,AV$164,0),0)</f>
        <v>0</v>
      </c>
      <c r="AW182">
        <f>IF(doba!$R37&lt;=AW$163,IF(doba!$S37&gt;AW$163,AW$164,0),0)</f>
        <v>0</v>
      </c>
      <c r="AX182">
        <f>IF(doba!$R37&lt;=AX$163,IF(doba!$S37&gt;AX$163,AX$164,0),0)</f>
        <v>0</v>
      </c>
      <c r="AY182">
        <f>IF(doba!$R37&lt;=AY$163,IF(doba!$S37&gt;AY$163,AY$164,0),0)</f>
        <v>0</v>
      </c>
      <c r="AZ182">
        <f>IF(doba!$R37&lt;=AZ$163,IF(doba!$S37&gt;AZ$163,AZ$164,0),0)</f>
        <v>0</v>
      </c>
      <c r="BA182">
        <f>IF(doba!$R37&lt;=BA$163,IF(doba!$S37&gt;BA$163,BA$164,0),0)</f>
        <v>0</v>
      </c>
      <c r="BB182">
        <f>IF(doba!$R37&lt;=BB$163,IF(doba!$S37&gt;BB$163,BB$164,0),0)</f>
        <v>0</v>
      </c>
      <c r="BC182">
        <f>IF(doba!$R37&lt;=BC$163,IF(doba!$S37&gt;BC$163,BC$164,0),0)</f>
        <v>0</v>
      </c>
      <c r="BD182">
        <f>IF(doba!$R37&lt;=BD$163,IF(doba!$S37&gt;BD$163,BD$164,0),0)</f>
        <v>0</v>
      </c>
      <c r="BE182">
        <f>IF(doba!$R37&lt;=BE$163,IF(doba!$S37&gt;BE$163,BE$164,0),0)</f>
        <v>0</v>
      </c>
      <c r="BF182" s="1">
        <f t="shared" si="7"/>
        <v>0</v>
      </c>
    </row>
    <row r="183" spans="1:58" x14ac:dyDescent="0.2">
      <c r="A183">
        <v>19</v>
      </c>
      <c r="B183">
        <f>doba!$R38</f>
        <v>0</v>
      </c>
      <c r="C183">
        <f>doba!$S38</f>
        <v>0</v>
      </c>
      <c r="E183">
        <f>IF(doba!$R38&lt;=E$163,IF(doba!$S38&gt;E$163,E$164,0),0)</f>
        <v>0</v>
      </c>
      <c r="F183">
        <f>IF(doba!$R38&lt;=F$163,IF(doba!$S38&gt;F$163,F$164,0),0)</f>
        <v>0</v>
      </c>
      <c r="G183">
        <f>IF(doba!$R38&lt;=G$163,IF(doba!$S38&gt;G$163,G$164,0),0)</f>
        <v>0</v>
      </c>
      <c r="H183">
        <f>IF(doba!$R38&lt;=H$163,IF(doba!$S38&gt;H$163,H$164,0),0)</f>
        <v>0</v>
      </c>
      <c r="I183">
        <f>IF(doba!$R38&lt;=I$163,IF(doba!$S38&gt;I$163,I$164,0),0)</f>
        <v>0</v>
      </c>
      <c r="J183">
        <f>IF(doba!$R38&lt;=J$163,IF(doba!$S38&gt;J$163,J$164,0),0)</f>
        <v>0</v>
      </c>
      <c r="K183">
        <f>IF(doba!$R38&lt;=K$163,IF(doba!$S38&gt;K$163,K$164,0),0)</f>
        <v>0</v>
      </c>
      <c r="L183">
        <f>IF(doba!$R38&lt;=L$163,IF(doba!$S38&gt;L$163,L$164,0),0)</f>
        <v>0</v>
      </c>
      <c r="M183">
        <f>IF(doba!$R38&lt;=M$163,IF(doba!$S38&gt;M$163,M$164,0),0)</f>
        <v>0</v>
      </c>
      <c r="N183">
        <f>IF(doba!$R38&lt;=N$163,IF(doba!$S38&gt;N$163,N$164,0),0)</f>
        <v>0</v>
      </c>
      <c r="O183">
        <f>IF(doba!$R38&lt;=O$163,IF(doba!$S38&gt;O$163,O$164,0),0)</f>
        <v>0</v>
      </c>
      <c r="P183">
        <f>IF(doba!$R38&lt;=P$163,IF(doba!$S38&gt;P$163,P$164,0),0)</f>
        <v>0</v>
      </c>
      <c r="Q183">
        <f>IF(doba!$R38&lt;=Q$163,IF(doba!$S38&gt;Q$163,Q$164,0),0)</f>
        <v>0</v>
      </c>
      <c r="R183">
        <f>IF(doba!$R38&lt;=R$163,IF(doba!$S38&gt;R$163,R$164,0),0)</f>
        <v>0</v>
      </c>
      <c r="S183">
        <f>IF(doba!$R38&lt;=S$163,IF(doba!$S38&gt;S$163,S$164,0),0)</f>
        <v>0</v>
      </c>
      <c r="T183">
        <f>IF(doba!$R38&lt;=T$163,IF(doba!$S38&gt;T$163,T$164,0),0)</f>
        <v>0</v>
      </c>
      <c r="U183">
        <f>IF(doba!$R38&lt;=U$163,IF(doba!$S38&gt;U$163,U$164,0),0)</f>
        <v>0</v>
      </c>
      <c r="V183">
        <f>IF(doba!$R38&lt;=V$163,IF(doba!$S38&gt;V$163,V$164,0),0)</f>
        <v>0</v>
      </c>
      <c r="W183">
        <f>IF(doba!$R38&lt;=W$163,IF(doba!$S38&gt;W$163,W$164,0),0)</f>
        <v>0</v>
      </c>
      <c r="X183">
        <f>IF(doba!$R38&lt;=X$163,IF(doba!$S38&gt;X$163,X$164,0),0)</f>
        <v>0</v>
      </c>
      <c r="Y183">
        <f>IF(doba!$R38&lt;=Y$163,IF(doba!$S38&gt;Y$163,Y$164,0),0)</f>
        <v>0</v>
      </c>
      <c r="Z183">
        <f>IF(doba!$R38&lt;=Z$163,IF(doba!$S38&gt;Z$163,Z$164,0),0)</f>
        <v>0</v>
      </c>
      <c r="AA183">
        <f>IF(doba!$R38&lt;=AA$163,IF(doba!$S38&gt;AA$163,AA$164,0),0)</f>
        <v>0</v>
      </c>
      <c r="AB183">
        <f>IF(doba!$R38&lt;=AB$163,IF(doba!$S38&gt;AB$163,AB$164,0),0)</f>
        <v>0</v>
      </c>
      <c r="AC183" s="1">
        <f t="shared" si="6"/>
        <v>0</v>
      </c>
      <c r="AH183">
        <f>IF(doba!$R38&lt;=AH$163,IF(doba!$S38&gt;AH$163,AH$164,0),0)</f>
        <v>0</v>
      </c>
      <c r="AI183">
        <f>IF(doba!$R38&lt;=AI$163,IF(doba!$S38&gt;AI$163,AI$164,0),0)</f>
        <v>0</v>
      </c>
      <c r="AJ183">
        <f>IF(doba!$R38&lt;=AJ$163,IF(doba!$S38&gt;AJ$163,AJ$164,0),0)</f>
        <v>0</v>
      </c>
      <c r="AK183">
        <f>IF(doba!$R38&lt;=AK$163,IF(doba!$S38&gt;AK$163,AK$164,0),0)</f>
        <v>0</v>
      </c>
      <c r="AL183">
        <f>IF(doba!$R38&lt;=AL$163,IF(doba!$S38&gt;AL$163,AL$164,0),0)</f>
        <v>0</v>
      </c>
      <c r="AM183">
        <f>IF(doba!$R38&lt;=AM$163,IF(doba!$S38&gt;AM$163,AM$164,0),0)</f>
        <v>0</v>
      </c>
      <c r="AN183">
        <f>IF(doba!$R38&lt;=AN$163,IF(doba!$S38&gt;AN$163,AN$164,0),0)</f>
        <v>0</v>
      </c>
      <c r="AO183">
        <f>IF(doba!$R38&lt;=AO$163,IF(doba!$S38&gt;AO$163,AO$164,0),0)</f>
        <v>0</v>
      </c>
      <c r="AP183">
        <f>IF(doba!$R38&lt;=AP$163,IF(doba!$S38&gt;AP$163,AP$164,0),0)</f>
        <v>0</v>
      </c>
      <c r="AQ183">
        <f>IF(doba!$R38&lt;=AQ$163,IF(doba!$S38&gt;AQ$163,AQ$164,0),0)</f>
        <v>0</v>
      </c>
      <c r="AR183">
        <f>IF(doba!$R38&lt;=AR$163,IF(doba!$S38&gt;AR$163,AR$164,0),0)</f>
        <v>0</v>
      </c>
      <c r="AS183">
        <f>IF(doba!$R38&lt;=AS$163,IF(doba!$S38&gt;AS$163,AS$164,0),0)</f>
        <v>0</v>
      </c>
      <c r="AT183">
        <f>IF(doba!$R38&lt;=AT$163,IF(doba!$S38&gt;AT$163,AT$164,0),0)</f>
        <v>0</v>
      </c>
      <c r="AU183">
        <f>IF(doba!$R38&lt;=AU$163,IF(doba!$S38&gt;AU$163,AU$164,0),0)</f>
        <v>0</v>
      </c>
      <c r="AV183">
        <f>IF(doba!$R38&lt;=AV$163,IF(doba!$S38&gt;AV$163,AV$164,0),0)</f>
        <v>0</v>
      </c>
      <c r="AW183">
        <f>IF(doba!$R38&lt;=AW$163,IF(doba!$S38&gt;AW$163,AW$164,0),0)</f>
        <v>0</v>
      </c>
      <c r="AX183">
        <f>IF(doba!$R38&lt;=AX$163,IF(doba!$S38&gt;AX$163,AX$164,0),0)</f>
        <v>0</v>
      </c>
      <c r="AY183">
        <f>IF(doba!$R38&lt;=AY$163,IF(doba!$S38&gt;AY$163,AY$164,0),0)</f>
        <v>0</v>
      </c>
      <c r="AZ183">
        <f>IF(doba!$R38&lt;=AZ$163,IF(doba!$S38&gt;AZ$163,AZ$164,0),0)</f>
        <v>0</v>
      </c>
      <c r="BA183">
        <f>IF(doba!$R38&lt;=BA$163,IF(doba!$S38&gt;BA$163,BA$164,0),0)</f>
        <v>0</v>
      </c>
      <c r="BB183">
        <f>IF(doba!$R38&lt;=BB$163,IF(doba!$S38&gt;BB$163,BB$164,0),0)</f>
        <v>0</v>
      </c>
      <c r="BC183">
        <f>IF(doba!$R38&lt;=BC$163,IF(doba!$S38&gt;BC$163,BC$164,0),0)</f>
        <v>0</v>
      </c>
      <c r="BD183">
        <f>IF(doba!$R38&lt;=BD$163,IF(doba!$S38&gt;BD$163,BD$164,0),0)</f>
        <v>0</v>
      </c>
      <c r="BE183">
        <f>IF(doba!$R38&lt;=BE$163,IF(doba!$S38&gt;BE$163,BE$164,0),0)</f>
        <v>0</v>
      </c>
      <c r="BF183" s="1">
        <f t="shared" si="7"/>
        <v>0</v>
      </c>
    </row>
    <row r="184" spans="1:58" x14ac:dyDescent="0.2">
      <c r="A184">
        <v>20</v>
      </c>
      <c r="B184">
        <f>doba!$R39</f>
        <v>0</v>
      </c>
      <c r="C184">
        <f>doba!$S39</f>
        <v>0</v>
      </c>
      <c r="E184">
        <f>IF(doba!$R39&lt;=E$163,IF(doba!$S39&gt;E$163,E$164,0),0)</f>
        <v>0</v>
      </c>
      <c r="F184">
        <f>IF(doba!$R39&lt;=F$163,IF(doba!$S39&gt;F$163,F$164,0),0)</f>
        <v>0</v>
      </c>
      <c r="G184">
        <f>IF(doba!$R39&lt;=G$163,IF(doba!$S39&gt;G$163,G$164,0),0)</f>
        <v>0</v>
      </c>
      <c r="H184">
        <f>IF(doba!$R39&lt;=H$163,IF(doba!$S39&gt;H$163,H$164,0),0)</f>
        <v>0</v>
      </c>
      <c r="I184">
        <f>IF(doba!$R39&lt;=I$163,IF(doba!$S39&gt;I$163,I$164,0),0)</f>
        <v>0</v>
      </c>
      <c r="J184">
        <f>IF(doba!$R39&lt;=J$163,IF(doba!$S39&gt;J$163,J$164,0),0)</f>
        <v>0</v>
      </c>
      <c r="K184">
        <f>IF(doba!$R39&lt;=K$163,IF(doba!$S39&gt;K$163,K$164,0),0)</f>
        <v>0</v>
      </c>
      <c r="L184">
        <f>IF(doba!$R39&lt;=L$163,IF(doba!$S39&gt;L$163,L$164,0),0)</f>
        <v>0</v>
      </c>
      <c r="M184">
        <f>IF(doba!$R39&lt;=M$163,IF(doba!$S39&gt;M$163,M$164,0),0)</f>
        <v>0</v>
      </c>
      <c r="N184">
        <f>IF(doba!$R39&lt;=N$163,IF(doba!$S39&gt;N$163,N$164,0),0)</f>
        <v>0</v>
      </c>
      <c r="O184">
        <f>IF(doba!$R39&lt;=O$163,IF(doba!$S39&gt;O$163,O$164,0),0)</f>
        <v>0</v>
      </c>
      <c r="P184">
        <f>IF(doba!$R39&lt;=P$163,IF(doba!$S39&gt;P$163,P$164,0),0)</f>
        <v>0</v>
      </c>
      <c r="Q184">
        <f>IF(doba!$R39&lt;=Q$163,IF(doba!$S39&gt;Q$163,Q$164,0),0)</f>
        <v>0</v>
      </c>
      <c r="R184">
        <f>IF(doba!$R39&lt;=R$163,IF(doba!$S39&gt;R$163,R$164,0),0)</f>
        <v>0</v>
      </c>
      <c r="S184">
        <f>IF(doba!$R39&lt;=S$163,IF(doba!$S39&gt;S$163,S$164,0),0)</f>
        <v>0</v>
      </c>
      <c r="T184">
        <f>IF(doba!$R39&lt;=T$163,IF(doba!$S39&gt;T$163,T$164,0),0)</f>
        <v>0</v>
      </c>
      <c r="U184">
        <f>IF(doba!$R39&lt;=U$163,IF(doba!$S39&gt;U$163,U$164,0),0)</f>
        <v>0</v>
      </c>
      <c r="V184">
        <f>IF(doba!$R39&lt;=V$163,IF(doba!$S39&gt;V$163,V$164,0),0)</f>
        <v>0</v>
      </c>
      <c r="W184">
        <f>IF(doba!$R39&lt;=W$163,IF(doba!$S39&gt;W$163,W$164,0),0)</f>
        <v>0</v>
      </c>
      <c r="X184">
        <f>IF(doba!$R39&lt;=X$163,IF(doba!$S39&gt;X$163,X$164,0),0)</f>
        <v>0</v>
      </c>
      <c r="Y184">
        <f>IF(doba!$R39&lt;=Y$163,IF(doba!$S39&gt;Y$163,Y$164,0),0)</f>
        <v>0</v>
      </c>
      <c r="Z184">
        <f>IF(doba!$R39&lt;=Z$163,IF(doba!$S39&gt;Z$163,Z$164,0),0)</f>
        <v>0</v>
      </c>
      <c r="AA184">
        <f>IF(doba!$R39&lt;=AA$163,IF(doba!$S39&gt;AA$163,AA$164,0),0)</f>
        <v>0</v>
      </c>
      <c r="AB184">
        <f>IF(doba!$R39&lt;=AB$163,IF(doba!$S39&gt;AB$163,AB$164,0),0)</f>
        <v>0</v>
      </c>
      <c r="AC184" s="1">
        <f t="shared" si="6"/>
        <v>0</v>
      </c>
      <c r="AH184">
        <f>IF(doba!$R39&lt;=AH$163,IF(doba!$S39&gt;AH$163,AH$164,0),0)</f>
        <v>0</v>
      </c>
      <c r="AI184">
        <f>IF(doba!$R39&lt;=AI$163,IF(doba!$S39&gt;AI$163,AI$164,0),0)</f>
        <v>0</v>
      </c>
      <c r="AJ184">
        <f>IF(doba!$R39&lt;=AJ$163,IF(doba!$S39&gt;AJ$163,AJ$164,0),0)</f>
        <v>0</v>
      </c>
      <c r="AK184">
        <f>IF(doba!$R39&lt;=AK$163,IF(doba!$S39&gt;AK$163,AK$164,0),0)</f>
        <v>0</v>
      </c>
      <c r="AL184">
        <f>IF(doba!$R39&lt;=AL$163,IF(doba!$S39&gt;AL$163,AL$164,0),0)</f>
        <v>0</v>
      </c>
      <c r="AM184">
        <f>IF(doba!$R39&lt;=AM$163,IF(doba!$S39&gt;AM$163,AM$164,0),0)</f>
        <v>0</v>
      </c>
      <c r="AN184">
        <f>IF(doba!$R39&lt;=AN$163,IF(doba!$S39&gt;AN$163,AN$164,0),0)</f>
        <v>0</v>
      </c>
      <c r="AO184">
        <f>IF(doba!$R39&lt;=AO$163,IF(doba!$S39&gt;AO$163,AO$164,0),0)</f>
        <v>0</v>
      </c>
      <c r="AP184">
        <f>IF(doba!$R39&lt;=AP$163,IF(doba!$S39&gt;AP$163,AP$164,0),0)</f>
        <v>0</v>
      </c>
      <c r="AQ184">
        <f>IF(doba!$R39&lt;=AQ$163,IF(doba!$S39&gt;AQ$163,AQ$164,0),0)</f>
        <v>0</v>
      </c>
      <c r="AR184">
        <f>IF(doba!$R39&lt;=AR$163,IF(doba!$S39&gt;AR$163,AR$164,0),0)</f>
        <v>0</v>
      </c>
      <c r="AS184">
        <f>IF(doba!$R39&lt;=AS$163,IF(doba!$S39&gt;AS$163,AS$164,0),0)</f>
        <v>0</v>
      </c>
      <c r="AT184">
        <f>IF(doba!$R39&lt;=AT$163,IF(doba!$S39&gt;AT$163,AT$164,0),0)</f>
        <v>0</v>
      </c>
      <c r="AU184">
        <f>IF(doba!$R39&lt;=AU$163,IF(doba!$S39&gt;AU$163,AU$164,0),0)</f>
        <v>0</v>
      </c>
      <c r="AV184">
        <f>IF(doba!$R39&lt;=AV$163,IF(doba!$S39&gt;AV$163,AV$164,0),0)</f>
        <v>0</v>
      </c>
      <c r="AW184">
        <f>IF(doba!$R39&lt;=AW$163,IF(doba!$S39&gt;AW$163,AW$164,0),0)</f>
        <v>0</v>
      </c>
      <c r="AX184">
        <f>IF(doba!$R39&lt;=AX$163,IF(doba!$S39&gt;AX$163,AX$164,0),0)</f>
        <v>0</v>
      </c>
      <c r="AY184">
        <f>IF(doba!$R39&lt;=AY$163,IF(doba!$S39&gt;AY$163,AY$164,0),0)</f>
        <v>0</v>
      </c>
      <c r="AZ184">
        <f>IF(doba!$R39&lt;=AZ$163,IF(doba!$S39&gt;AZ$163,AZ$164,0),0)</f>
        <v>0</v>
      </c>
      <c r="BA184">
        <f>IF(doba!$R39&lt;=BA$163,IF(doba!$S39&gt;BA$163,BA$164,0),0)</f>
        <v>0</v>
      </c>
      <c r="BB184">
        <f>IF(doba!$R39&lt;=BB$163,IF(doba!$S39&gt;BB$163,BB$164,0),0)</f>
        <v>0</v>
      </c>
      <c r="BC184">
        <f>IF(doba!$R39&lt;=BC$163,IF(doba!$S39&gt;BC$163,BC$164,0),0)</f>
        <v>0</v>
      </c>
      <c r="BD184">
        <f>IF(doba!$R39&lt;=BD$163,IF(doba!$S39&gt;BD$163,BD$164,0),0)</f>
        <v>0</v>
      </c>
      <c r="BE184">
        <f>IF(doba!$R39&lt;=BE$163,IF(doba!$S39&gt;BE$163,BE$164,0),0)</f>
        <v>0</v>
      </c>
      <c r="BF184" s="1">
        <f t="shared" si="7"/>
        <v>0</v>
      </c>
    </row>
    <row r="185" spans="1:58" x14ac:dyDescent="0.2">
      <c r="A185">
        <v>21</v>
      </c>
      <c r="B185">
        <f>doba!$R40</f>
        <v>0</v>
      </c>
      <c r="C185">
        <f>doba!$S40</f>
        <v>0</v>
      </c>
      <c r="E185">
        <f>IF(doba!$R40&lt;=E$163,IF(doba!$S40&gt;E$163,E$164,0),0)</f>
        <v>0</v>
      </c>
      <c r="F185">
        <f>IF(doba!$R40&lt;=F$163,IF(doba!$S40&gt;F$163,F$164,0),0)</f>
        <v>0</v>
      </c>
      <c r="G185">
        <f>IF(doba!$R40&lt;=G$163,IF(doba!$S40&gt;G$163,G$164,0),0)</f>
        <v>0</v>
      </c>
      <c r="H185">
        <f>IF(doba!$R40&lt;=H$163,IF(doba!$S40&gt;H$163,H$164,0),0)</f>
        <v>0</v>
      </c>
      <c r="I185">
        <f>IF(doba!$R40&lt;=I$163,IF(doba!$S40&gt;I$163,I$164,0),0)</f>
        <v>0</v>
      </c>
      <c r="J185">
        <f>IF(doba!$R40&lt;=J$163,IF(doba!$S40&gt;J$163,J$164,0),0)</f>
        <v>0</v>
      </c>
      <c r="K185">
        <f>IF(doba!$R40&lt;=K$163,IF(doba!$S40&gt;K$163,K$164,0),0)</f>
        <v>0</v>
      </c>
      <c r="L185">
        <f>IF(doba!$R40&lt;=L$163,IF(doba!$S40&gt;L$163,L$164,0),0)</f>
        <v>0</v>
      </c>
      <c r="M185">
        <f>IF(doba!$R40&lt;=M$163,IF(doba!$S40&gt;M$163,M$164,0),0)</f>
        <v>0</v>
      </c>
      <c r="N185">
        <f>IF(doba!$R40&lt;=N$163,IF(doba!$S40&gt;N$163,N$164,0),0)</f>
        <v>0</v>
      </c>
      <c r="O185">
        <f>IF(doba!$R40&lt;=O$163,IF(doba!$S40&gt;O$163,O$164,0),0)</f>
        <v>0</v>
      </c>
      <c r="P185">
        <f>IF(doba!$R40&lt;=P$163,IF(doba!$S40&gt;P$163,P$164,0),0)</f>
        <v>0</v>
      </c>
      <c r="Q185">
        <f>IF(doba!$R40&lt;=Q$163,IF(doba!$S40&gt;Q$163,Q$164,0),0)</f>
        <v>0</v>
      </c>
      <c r="R185">
        <f>IF(doba!$R40&lt;=R$163,IF(doba!$S40&gt;R$163,R$164,0),0)</f>
        <v>0</v>
      </c>
      <c r="S185">
        <f>IF(doba!$R40&lt;=S$163,IF(doba!$S40&gt;S$163,S$164,0),0)</f>
        <v>0</v>
      </c>
      <c r="T185">
        <f>IF(doba!$R40&lt;=T$163,IF(doba!$S40&gt;T$163,T$164,0),0)</f>
        <v>0</v>
      </c>
      <c r="U185">
        <f>IF(doba!$R40&lt;=U$163,IF(doba!$S40&gt;U$163,U$164,0),0)</f>
        <v>0</v>
      </c>
      <c r="V185">
        <f>IF(doba!$R40&lt;=V$163,IF(doba!$S40&gt;V$163,V$164,0),0)</f>
        <v>0</v>
      </c>
      <c r="W185">
        <f>IF(doba!$R40&lt;=W$163,IF(doba!$S40&gt;W$163,W$164,0),0)</f>
        <v>0</v>
      </c>
      <c r="X185">
        <f>IF(doba!$R40&lt;=X$163,IF(doba!$S40&gt;X$163,X$164,0),0)</f>
        <v>0</v>
      </c>
      <c r="Y185">
        <f>IF(doba!$R40&lt;=Y$163,IF(doba!$S40&gt;Y$163,Y$164,0),0)</f>
        <v>0</v>
      </c>
      <c r="Z185">
        <f>IF(doba!$R40&lt;=Z$163,IF(doba!$S40&gt;Z$163,Z$164,0),0)</f>
        <v>0</v>
      </c>
      <c r="AA185">
        <f>IF(doba!$R40&lt;=AA$163,IF(doba!$S40&gt;AA$163,AA$164,0),0)</f>
        <v>0</v>
      </c>
      <c r="AB185">
        <f>IF(doba!$R40&lt;=AB$163,IF(doba!$S40&gt;AB$163,AB$164,0),0)</f>
        <v>0</v>
      </c>
      <c r="AC185" s="1">
        <f t="shared" si="6"/>
        <v>0</v>
      </c>
      <c r="AH185">
        <f>IF(doba!$R40&lt;=AH$163,IF(doba!$S40&gt;AH$163,AH$164,0),0)</f>
        <v>0</v>
      </c>
      <c r="AI185">
        <f>IF(doba!$R40&lt;=AI$163,IF(doba!$S40&gt;AI$163,AI$164,0),0)</f>
        <v>0</v>
      </c>
      <c r="AJ185">
        <f>IF(doba!$R40&lt;=AJ$163,IF(doba!$S40&gt;AJ$163,AJ$164,0),0)</f>
        <v>0</v>
      </c>
      <c r="AK185">
        <f>IF(doba!$R40&lt;=AK$163,IF(doba!$S40&gt;AK$163,AK$164,0),0)</f>
        <v>0</v>
      </c>
      <c r="AL185">
        <f>IF(doba!$R40&lt;=AL$163,IF(doba!$S40&gt;AL$163,AL$164,0),0)</f>
        <v>0</v>
      </c>
      <c r="AM185">
        <f>IF(doba!$R40&lt;=AM$163,IF(doba!$S40&gt;AM$163,AM$164,0),0)</f>
        <v>0</v>
      </c>
      <c r="AN185">
        <f>IF(doba!$R40&lt;=AN$163,IF(doba!$S40&gt;AN$163,AN$164,0),0)</f>
        <v>0</v>
      </c>
      <c r="AO185">
        <f>IF(doba!$R40&lt;=AO$163,IF(doba!$S40&gt;AO$163,AO$164,0),0)</f>
        <v>0</v>
      </c>
      <c r="AP185">
        <f>IF(doba!$R40&lt;=AP$163,IF(doba!$S40&gt;AP$163,AP$164,0),0)</f>
        <v>0</v>
      </c>
      <c r="AQ185">
        <f>IF(doba!$R40&lt;=AQ$163,IF(doba!$S40&gt;AQ$163,AQ$164,0),0)</f>
        <v>0</v>
      </c>
      <c r="AR185">
        <f>IF(doba!$R40&lt;=AR$163,IF(doba!$S40&gt;AR$163,AR$164,0),0)</f>
        <v>0</v>
      </c>
      <c r="AS185">
        <f>IF(doba!$R40&lt;=AS$163,IF(doba!$S40&gt;AS$163,AS$164,0),0)</f>
        <v>0</v>
      </c>
      <c r="AT185">
        <f>IF(doba!$R40&lt;=AT$163,IF(doba!$S40&gt;AT$163,AT$164,0),0)</f>
        <v>0</v>
      </c>
      <c r="AU185">
        <f>IF(doba!$R40&lt;=AU$163,IF(doba!$S40&gt;AU$163,AU$164,0),0)</f>
        <v>0</v>
      </c>
      <c r="AV185">
        <f>IF(doba!$R40&lt;=AV$163,IF(doba!$S40&gt;AV$163,AV$164,0),0)</f>
        <v>0</v>
      </c>
      <c r="AW185">
        <f>IF(doba!$R40&lt;=AW$163,IF(doba!$S40&gt;AW$163,AW$164,0),0)</f>
        <v>0</v>
      </c>
      <c r="AX185">
        <f>IF(doba!$R40&lt;=AX$163,IF(doba!$S40&gt;AX$163,AX$164,0),0)</f>
        <v>0</v>
      </c>
      <c r="AY185">
        <f>IF(doba!$R40&lt;=AY$163,IF(doba!$S40&gt;AY$163,AY$164,0),0)</f>
        <v>0</v>
      </c>
      <c r="AZ185">
        <f>IF(doba!$R40&lt;=AZ$163,IF(doba!$S40&gt;AZ$163,AZ$164,0),0)</f>
        <v>0</v>
      </c>
      <c r="BA185">
        <f>IF(doba!$R40&lt;=BA$163,IF(doba!$S40&gt;BA$163,BA$164,0),0)</f>
        <v>0</v>
      </c>
      <c r="BB185">
        <f>IF(doba!$R40&lt;=BB$163,IF(doba!$S40&gt;BB$163,BB$164,0),0)</f>
        <v>0</v>
      </c>
      <c r="BC185">
        <f>IF(doba!$R40&lt;=BC$163,IF(doba!$S40&gt;BC$163,BC$164,0),0)</f>
        <v>0</v>
      </c>
      <c r="BD185">
        <f>IF(doba!$R40&lt;=BD$163,IF(doba!$S40&gt;BD$163,BD$164,0),0)</f>
        <v>0</v>
      </c>
      <c r="BE185">
        <f>IF(doba!$R40&lt;=BE$163,IF(doba!$S40&gt;BE$163,BE$164,0),0)</f>
        <v>0</v>
      </c>
      <c r="BF185" s="1">
        <f t="shared" si="7"/>
        <v>0</v>
      </c>
    </row>
    <row r="186" spans="1:58" x14ac:dyDescent="0.2">
      <c r="A186">
        <v>22</v>
      </c>
      <c r="B186">
        <f>doba!$R41</f>
        <v>0</v>
      </c>
      <c r="C186">
        <f>doba!$S41</f>
        <v>0</v>
      </c>
      <c r="E186">
        <f>IF(doba!$R41&lt;=E$163,IF(doba!$S41&gt;E$163,E$164,0),0)</f>
        <v>0</v>
      </c>
      <c r="F186">
        <f>IF(doba!$R41&lt;=F$163,IF(doba!$S41&gt;F$163,F$164,0),0)</f>
        <v>0</v>
      </c>
      <c r="G186">
        <f>IF(doba!$R41&lt;=G$163,IF(doba!$S41&gt;G$163,G$164,0),0)</f>
        <v>0</v>
      </c>
      <c r="H186">
        <f>IF(doba!$R41&lt;=H$163,IF(doba!$S41&gt;H$163,H$164,0),0)</f>
        <v>0</v>
      </c>
      <c r="I186">
        <f>IF(doba!$R41&lt;=I$163,IF(doba!$S41&gt;I$163,I$164,0),0)</f>
        <v>0</v>
      </c>
      <c r="J186">
        <f>IF(doba!$R41&lt;=J$163,IF(doba!$S41&gt;J$163,J$164,0),0)</f>
        <v>0</v>
      </c>
      <c r="K186">
        <f>IF(doba!$R41&lt;=K$163,IF(doba!$S41&gt;K$163,K$164,0),0)</f>
        <v>0</v>
      </c>
      <c r="L186">
        <f>IF(doba!$R41&lt;=L$163,IF(doba!$S41&gt;L$163,L$164,0),0)</f>
        <v>0</v>
      </c>
      <c r="M186">
        <f>IF(doba!$R41&lt;=M$163,IF(doba!$S41&gt;M$163,M$164,0),0)</f>
        <v>0</v>
      </c>
      <c r="N186">
        <f>IF(doba!$R41&lt;=N$163,IF(doba!$S41&gt;N$163,N$164,0),0)</f>
        <v>0</v>
      </c>
      <c r="O186">
        <f>IF(doba!$R41&lt;=O$163,IF(doba!$S41&gt;O$163,O$164,0),0)</f>
        <v>0</v>
      </c>
      <c r="P186">
        <f>IF(doba!$R41&lt;=P$163,IF(doba!$S41&gt;P$163,P$164,0),0)</f>
        <v>0</v>
      </c>
      <c r="Q186">
        <f>IF(doba!$R41&lt;=Q$163,IF(doba!$S41&gt;Q$163,Q$164,0),0)</f>
        <v>0</v>
      </c>
      <c r="R186">
        <f>IF(doba!$R41&lt;=R$163,IF(doba!$S41&gt;R$163,R$164,0),0)</f>
        <v>0</v>
      </c>
      <c r="S186">
        <f>IF(doba!$R41&lt;=S$163,IF(doba!$S41&gt;S$163,S$164,0),0)</f>
        <v>0</v>
      </c>
      <c r="T186">
        <f>IF(doba!$R41&lt;=T$163,IF(doba!$S41&gt;T$163,T$164,0),0)</f>
        <v>0</v>
      </c>
      <c r="U186">
        <f>IF(doba!$R41&lt;=U$163,IF(doba!$S41&gt;U$163,U$164,0),0)</f>
        <v>0</v>
      </c>
      <c r="V186">
        <f>IF(doba!$R41&lt;=V$163,IF(doba!$S41&gt;V$163,V$164,0),0)</f>
        <v>0</v>
      </c>
      <c r="W186">
        <f>IF(doba!$R41&lt;=W$163,IF(doba!$S41&gt;W$163,W$164,0),0)</f>
        <v>0</v>
      </c>
      <c r="X186">
        <f>IF(doba!$R41&lt;=X$163,IF(doba!$S41&gt;X$163,X$164,0),0)</f>
        <v>0</v>
      </c>
      <c r="Y186">
        <f>IF(doba!$R41&lt;=Y$163,IF(doba!$S41&gt;Y$163,Y$164,0),0)</f>
        <v>0</v>
      </c>
      <c r="Z186">
        <f>IF(doba!$R41&lt;=Z$163,IF(doba!$S41&gt;Z$163,Z$164,0),0)</f>
        <v>0</v>
      </c>
      <c r="AA186">
        <f>IF(doba!$R41&lt;=AA$163,IF(doba!$S41&gt;AA$163,AA$164,0),0)</f>
        <v>0</v>
      </c>
      <c r="AB186">
        <f>IF(doba!$R41&lt;=AB$163,IF(doba!$S41&gt;AB$163,AB$164,0),0)</f>
        <v>0</v>
      </c>
      <c r="AC186" s="1">
        <f t="shared" si="6"/>
        <v>0</v>
      </c>
      <c r="AH186">
        <f>IF(doba!$R41&lt;=AH$163,IF(doba!$S41&gt;AH$163,AH$164,0),0)</f>
        <v>0</v>
      </c>
      <c r="AI186">
        <f>IF(doba!$R41&lt;=AI$163,IF(doba!$S41&gt;AI$163,AI$164,0),0)</f>
        <v>0</v>
      </c>
      <c r="AJ186">
        <f>IF(doba!$R41&lt;=AJ$163,IF(doba!$S41&gt;AJ$163,AJ$164,0),0)</f>
        <v>0</v>
      </c>
      <c r="AK186">
        <f>IF(doba!$R41&lt;=AK$163,IF(doba!$S41&gt;AK$163,AK$164,0),0)</f>
        <v>0</v>
      </c>
      <c r="AL186">
        <f>IF(doba!$R41&lt;=AL$163,IF(doba!$S41&gt;AL$163,AL$164,0),0)</f>
        <v>0</v>
      </c>
      <c r="AM186">
        <f>IF(doba!$R41&lt;=AM$163,IF(doba!$S41&gt;AM$163,AM$164,0),0)</f>
        <v>0</v>
      </c>
      <c r="AN186">
        <f>IF(doba!$R41&lt;=AN$163,IF(doba!$S41&gt;AN$163,AN$164,0),0)</f>
        <v>0</v>
      </c>
      <c r="AO186">
        <f>IF(doba!$R41&lt;=AO$163,IF(doba!$S41&gt;AO$163,AO$164,0),0)</f>
        <v>0</v>
      </c>
      <c r="AP186">
        <f>IF(doba!$R41&lt;=AP$163,IF(doba!$S41&gt;AP$163,AP$164,0),0)</f>
        <v>0</v>
      </c>
      <c r="AQ186">
        <f>IF(doba!$R41&lt;=AQ$163,IF(doba!$S41&gt;AQ$163,AQ$164,0),0)</f>
        <v>0</v>
      </c>
      <c r="AR186">
        <f>IF(doba!$R41&lt;=AR$163,IF(doba!$S41&gt;AR$163,AR$164,0),0)</f>
        <v>0</v>
      </c>
      <c r="AS186">
        <f>IF(doba!$R41&lt;=AS$163,IF(doba!$S41&gt;AS$163,AS$164,0),0)</f>
        <v>0</v>
      </c>
      <c r="AT186">
        <f>IF(doba!$R41&lt;=AT$163,IF(doba!$S41&gt;AT$163,AT$164,0),0)</f>
        <v>0</v>
      </c>
      <c r="AU186">
        <f>IF(doba!$R41&lt;=AU$163,IF(doba!$S41&gt;AU$163,AU$164,0),0)</f>
        <v>0</v>
      </c>
      <c r="AV186">
        <f>IF(doba!$R41&lt;=AV$163,IF(doba!$S41&gt;AV$163,AV$164,0),0)</f>
        <v>0</v>
      </c>
      <c r="AW186">
        <f>IF(doba!$R41&lt;=AW$163,IF(doba!$S41&gt;AW$163,AW$164,0),0)</f>
        <v>0</v>
      </c>
      <c r="AX186">
        <f>IF(doba!$R41&lt;=AX$163,IF(doba!$S41&gt;AX$163,AX$164,0),0)</f>
        <v>0</v>
      </c>
      <c r="AY186">
        <f>IF(doba!$R41&lt;=AY$163,IF(doba!$S41&gt;AY$163,AY$164,0),0)</f>
        <v>0</v>
      </c>
      <c r="AZ186">
        <f>IF(doba!$R41&lt;=AZ$163,IF(doba!$S41&gt;AZ$163,AZ$164,0),0)</f>
        <v>0</v>
      </c>
      <c r="BA186">
        <f>IF(doba!$R41&lt;=BA$163,IF(doba!$S41&gt;BA$163,BA$164,0),0)</f>
        <v>0</v>
      </c>
      <c r="BB186">
        <f>IF(doba!$R41&lt;=BB$163,IF(doba!$S41&gt;BB$163,BB$164,0),0)</f>
        <v>0</v>
      </c>
      <c r="BC186">
        <f>IF(doba!$R41&lt;=BC$163,IF(doba!$S41&gt;BC$163,BC$164,0),0)</f>
        <v>0</v>
      </c>
      <c r="BD186">
        <f>IF(doba!$R41&lt;=BD$163,IF(doba!$S41&gt;BD$163,BD$164,0),0)</f>
        <v>0</v>
      </c>
      <c r="BE186">
        <f>IF(doba!$R41&lt;=BE$163,IF(doba!$S41&gt;BE$163,BE$164,0),0)</f>
        <v>0</v>
      </c>
      <c r="BF186" s="1">
        <f t="shared" si="7"/>
        <v>0</v>
      </c>
    </row>
    <row r="187" spans="1:58" x14ac:dyDescent="0.2">
      <c r="A187">
        <v>23</v>
      </c>
      <c r="B187">
        <f>doba!$R42</f>
        <v>0</v>
      </c>
      <c r="C187">
        <f>doba!$S42</f>
        <v>0</v>
      </c>
      <c r="E187">
        <f>IF(doba!$R42&lt;=E$163,IF(doba!$S42&gt;E$163,E$164,0),0)</f>
        <v>0</v>
      </c>
      <c r="F187">
        <f>IF(doba!$R42&lt;=F$163,IF(doba!$S42&gt;F$163,F$164,0),0)</f>
        <v>0</v>
      </c>
      <c r="G187">
        <f>IF(doba!$R42&lt;=G$163,IF(doba!$S42&gt;G$163,G$164,0),0)</f>
        <v>0</v>
      </c>
      <c r="H187">
        <f>IF(doba!$R42&lt;=H$163,IF(doba!$S42&gt;H$163,H$164,0),0)</f>
        <v>0</v>
      </c>
      <c r="I187">
        <f>IF(doba!$R42&lt;=I$163,IF(doba!$S42&gt;I$163,I$164,0),0)</f>
        <v>0</v>
      </c>
      <c r="J187">
        <f>IF(doba!$R42&lt;=J$163,IF(doba!$S42&gt;J$163,J$164,0),0)</f>
        <v>0</v>
      </c>
      <c r="K187">
        <f>IF(doba!$R42&lt;=K$163,IF(doba!$S42&gt;K$163,K$164,0),0)</f>
        <v>0</v>
      </c>
      <c r="L187">
        <f>IF(doba!$R42&lt;=L$163,IF(doba!$S42&gt;L$163,L$164,0),0)</f>
        <v>0</v>
      </c>
      <c r="M187">
        <f>IF(doba!$R42&lt;=M$163,IF(doba!$S42&gt;M$163,M$164,0),0)</f>
        <v>0</v>
      </c>
      <c r="N187">
        <f>IF(doba!$R42&lt;=N$163,IF(doba!$S42&gt;N$163,N$164,0),0)</f>
        <v>0</v>
      </c>
      <c r="O187">
        <f>IF(doba!$R42&lt;=O$163,IF(doba!$S42&gt;O$163,O$164,0),0)</f>
        <v>0</v>
      </c>
      <c r="P187">
        <f>IF(doba!$R42&lt;=P$163,IF(doba!$S42&gt;P$163,P$164,0),0)</f>
        <v>0</v>
      </c>
      <c r="Q187">
        <f>IF(doba!$R42&lt;=Q$163,IF(doba!$S42&gt;Q$163,Q$164,0),0)</f>
        <v>0</v>
      </c>
      <c r="R187">
        <f>IF(doba!$R42&lt;=R$163,IF(doba!$S42&gt;R$163,R$164,0),0)</f>
        <v>0</v>
      </c>
      <c r="S187">
        <f>IF(doba!$R42&lt;=S$163,IF(doba!$S42&gt;S$163,S$164,0),0)</f>
        <v>0</v>
      </c>
      <c r="T187">
        <f>IF(doba!$R42&lt;=T$163,IF(doba!$S42&gt;T$163,T$164,0),0)</f>
        <v>0</v>
      </c>
      <c r="U187">
        <f>IF(doba!$R42&lt;=U$163,IF(doba!$S42&gt;U$163,U$164,0),0)</f>
        <v>0</v>
      </c>
      <c r="V187">
        <f>IF(doba!$R42&lt;=V$163,IF(doba!$S42&gt;V$163,V$164,0),0)</f>
        <v>0</v>
      </c>
      <c r="W187">
        <f>IF(doba!$R42&lt;=W$163,IF(doba!$S42&gt;W$163,W$164,0),0)</f>
        <v>0</v>
      </c>
      <c r="X187">
        <f>IF(doba!$R42&lt;=X$163,IF(doba!$S42&gt;X$163,X$164,0),0)</f>
        <v>0</v>
      </c>
      <c r="Y187">
        <f>IF(doba!$R42&lt;=Y$163,IF(doba!$S42&gt;Y$163,Y$164,0),0)</f>
        <v>0</v>
      </c>
      <c r="Z187">
        <f>IF(doba!$R42&lt;=Z$163,IF(doba!$S42&gt;Z$163,Z$164,0),0)</f>
        <v>0</v>
      </c>
      <c r="AA187">
        <f>IF(doba!$R42&lt;=AA$163,IF(doba!$S42&gt;AA$163,AA$164,0),0)</f>
        <v>0</v>
      </c>
      <c r="AB187">
        <f>IF(doba!$R42&lt;=AB$163,IF(doba!$S42&gt;AB$163,AB$164,0),0)</f>
        <v>0</v>
      </c>
      <c r="AC187" s="1">
        <f t="shared" si="6"/>
        <v>0</v>
      </c>
      <c r="AH187">
        <f>IF(doba!$R42&lt;=AH$163,IF(doba!$S42&gt;AH$163,AH$164,0),0)</f>
        <v>0</v>
      </c>
      <c r="AI187">
        <f>IF(doba!$R42&lt;=AI$163,IF(doba!$S42&gt;AI$163,AI$164,0),0)</f>
        <v>0</v>
      </c>
      <c r="AJ187">
        <f>IF(doba!$R42&lt;=AJ$163,IF(doba!$S42&gt;AJ$163,AJ$164,0),0)</f>
        <v>0</v>
      </c>
      <c r="AK187">
        <f>IF(doba!$R42&lt;=AK$163,IF(doba!$S42&gt;AK$163,AK$164,0),0)</f>
        <v>0</v>
      </c>
      <c r="AL187">
        <f>IF(doba!$R42&lt;=AL$163,IF(doba!$S42&gt;AL$163,AL$164,0),0)</f>
        <v>0</v>
      </c>
      <c r="AM187">
        <f>IF(doba!$R42&lt;=AM$163,IF(doba!$S42&gt;AM$163,AM$164,0),0)</f>
        <v>0</v>
      </c>
      <c r="AN187">
        <f>IF(doba!$R42&lt;=AN$163,IF(doba!$S42&gt;AN$163,AN$164,0),0)</f>
        <v>0</v>
      </c>
      <c r="AO187">
        <f>IF(doba!$R42&lt;=AO$163,IF(doba!$S42&gt;AO$163,AO$164,0),0)</f>
        <v>0</v>
      </c>
      <c r="AP187">
        <f>IF(doba!$R42&lt;=AP$163,IF(doba!$S42&gt;AP$163,AP$164,0),0)</f>
        <v>0</v>
      </c>
      <c r="AQ187">
        <f>IF(doba!$R42&lt;=AQ$163,IF(doba!$S42&gt;AQ$163,AQ$164,0),0)</f>
        <v>0</v>
      </c>
      <c r="AR187">
        <f>IF(doba!$R42&lt;=AR$163,IF(doba!$S42&gt;AR$163,AR$164,0),0)</f>
        <v>0</v>
      </c>
      <c r="AS187">
        <f>IF(doba!$R42&lt;=AS$163,IF(doba!$S42&gt;AS$163,AS$164,0),0)</f>
        <v>0</v>
      </c>
      <c r="AT187">
        <f>IF(doba!$R42&lt;=AT$163,IF(doba!$S42&gt;AT$163,AT$164,0),0)</f>
        <v>0</v>
      </c>
      <c r="AU187">
        <f>IF(doba!$R42&lt;=AU$163,IF(doba!$S42&gt;AU$163,AU$164,0),0)</f>
        <v>0</v>
      </c>
      <c r="AV187">
        <f>IF(doba!$R42&lt;=AV$163,IF(doba!$S42&gt;AV$163,AV$164,0),0)</f>
        <v>0</v>
      </c>
      <c r="AW187">
        <f>IF(doba!$R42&lt;=AW$163,IF(doba!$S42&gt;AW$163,AW$164,0),0)</f>
        <v>0</v>
      </c>
      <c r="AX187">
        <f>IF(doba!$R42&lt;=AX$163,IF(doba!$S42&gt;AX$163,AX$164,0),0)</f>
        <v>0</v>
      </c>
      <c r="AY187">
        <f>IF(doba!$R42&lt;=AY$163,IF(doba!$S42&gt;AY$163,AY$164,0),0)</f>
        <v>0</v>
      </c>
      <c r="AZ187">
        <f>IF(doba!$R42&lt;=AZ$163,IF(doba!$S42&gt;AZ$163,AZ$164,0),0)</f>
        <v>0</v>
      </c>
      <c r="BA187">
        <f>IF(doba!$R42&lt;=BA$163,IF(doba!$S42&gt;BA$163,BA$164,0),0)</f>
        <v>0</v>
      </c>
      <c r="BB187">
        <f>IF(doba!$R42&lt;=BB$163,IF(doba!$S42&gt;BB$163,BB$164,0),0)</f>
        <v>0</v>
      </c>
      <c r="BC187">
        <f>IF(doba!$R42&lt;=BC$163,IF(doba!$S42&gt;BC$163,BC$164,0),0)</f>
        <v>0</v>
      </c>
      <c r="BD187">
        <f>IF(doba!$R42&lt;=BD$163,IF(doba!$S42&gt;BD$163,BD$164,0),0)</f>
        <v>0</v>
      </c>
      <c r="BE187">
        <f>IF(doba!$R42&lt;=BE$163,IF(doba!$S42&gt;BE$163,BE$164,0),0)</f>
        <v>0</v>
      </c>
      <c r="BF187" s="1">
        <f t="shared" si="7"/>
        <v>0</v>
      </c>
    </row>
    <row r="188" spans="1:58" x14ac:dyDescent="0.2">
      <c r="A188">
        <v>24</v>
      </c>
      <c r="B188">
        <f>doba!$R43</f>
        <v>0</v>
      </c>
      <c r="C188">
        <f>doba!$S43</f>
        <v>0</v>
      </c>
      <c r="E188">
        <f>IF(doba!$R43&lt;=E$163,IF(doba!$S43&gt;E$163,E$164,0),0)</f>
        <v>0</v>
      </c>
      <c r="F188">
        <f>IF(doba!$R43&lt;=F$163,IF(doba!$S43&gt;F$163,F$164,0),0)</f>
        <v>0</v>
      </c>
      <c r="G188">
        <f>IF(doba!$R43&lt;=G$163,IF(doba!$S43&gt;G$163,G$164,0),0)</f>
        <v>0</v>
      </c>
      <c r="H188">
        <f>IF(doba!$R43&lt;=H$163,IF(doba!$S43&gt;H$163,H$164,0),0)</f>
        <v>0</v>
      </c>
      <c r="I188">
        <f>IF(doba!$R43&lt;=I$163,IF(doba!$S43&gt;I$163,I$164,0),0)</f>
        <v>0</v>
      </c>
      <c r="J188">
        <f>IF(doba!$R43&lt;=J$163,IF(doba!$S43&gt;J$163,J$164,0),0)</f>
        <v>0</v>
      </c>
      <c r="K188">
        <f>IF(doba!$R43&lt;=K$163,IF(doba!$S43&gt;K$163,K$164,0),0)</f>
        <v>0</v>
      </c>
      <c r="L188">
        <f>IF(doba!$R43&lt;=L$163,IF(doba!$S43&gt;L$163,L$164,0),0)</f>
        <v>0</v>
      </c>
      <c r="M188">
        <f>IF(doba!$R43&lt;=M$163,IF(doba!$S43&gt;M$163,M$164,0),0)</f>
        <v>0</v>
      </c>
      <c r="N188">
        <f>IF(doba!$R43&lt;=N$163,IF(doba!$S43&gt;N$163,N$164,0),0)</f>
        <v>0</v>
      </c>
      <c r="O188">
        <f>IF(doba!$R43&lt;=O$163,IF(doba!$S43&gt;O$163,O$164,0),0)</f>
        <v>0</v>
      </c>
      <c r="P188">
        <f>IF(doba!$R43&lt;=P$163,IF(doba!$S43&gt;P$163,P$164,0),0)</f>
        <v>0</v>
      </c>
      <c r="Q188">
        <f>IF(doba!$R43&lt;=Q$163,IF(doba!$S43&gt;Q$163,Q$164,0),0)</f>
        <v>0</v>
      </c>
      <c r="R188">
        <f>IF(doba!$R43&lt;=R$163,IF(doba!$S43&gt;R$163,R$164,0),0)</f>
        <v>0</v>
      </c>
      <c r="S188">
        <f>IF(doba!$R43&lt;=S$163,IF(doba!$S43&gt;S$163,S$164,0),0)</f>
        <v>0</v>
      </c>
      <c r="T188">
        <f>IF(doba!$R43&lt;=T$163,IF(doba!$S43&gt;T$163,T$164,0),0)</f>
        <v>0</v>
      </c>
      <c r="U188">
        <f>IF(doba!$R43&lt;=U$163,IF(doba!$S43&gt;U$163,U$164,0),0)</f>
        <v>0</v>
      </c>
      <c r="V188">
        <f>IF(doba!$R43&lt;=V$163,IF(doba!$S43&gt;V$163,V$164,0),0)</f>
        <v>0</v>
      </c>
      <c r="W188">
        <f>IF(doba!$R43&lt;=W$163,IF(doba!$S43&gt;W$163,W$164,0),0)</f>
        <v>0</v>
      </c>
      <c r="X188">
        <f>IF(doba!$R43&lt;=X$163,IF(doba!$S43&gt;X$163,X$164,0),0)</f>
        <v>0</v>
      </c>
      <c r="Y188">
        <f>IF(doba!$R43&lt;=Y$163,IF(doba!$S43&gt;Y$163,Y$164,0),0)</f>
        <v>0</v>
      </c>
      <c r="Z188">
        <f>IF(doba!$R43&lt;=Z$163,IF(doba!$S43&gt;Z$163,Z$164,0),0)</f>
        <v>0</v>
      </c>
      <c r="AA188">
        <f>IF(doba!$R43&lt;=AA$163,IF(doba!$S43&gt;AA$163,AA$164,0),0)</f>
        <v>0</v>
      </c>
      <c r="AB188">
        <f>IF(doba!$R43&lt;=AB$163,IF(doba!$S43&gt;AB$163,AB$164,0),0)</f>
        <v>0</v>
      </c>
      <c r="AC188" s="1">
        <f t="shared" si="6"/>
        <v>0</v>
      </c>
      <c r="AH188">
        <f>IF(doba!$R43&lt;=AH$163,IF(doba!$S43&gt;AH$163,AH$164,0),0)</f>
        <v>0</v>
      </c>
      <c r="AI188">
        <f>IF(doba!$R43&lt;=AI$163,IF(doba!$S43&gt;AI$163,AI$164,0),0)</f>
        <v>0</v>
      </c>
      <c r="AJ188">
        <f>IF(doba!$R43&lt;=AJ$163,IF(doba!$S43&gt;AJ$163,AJ$164,0),0)</f>
        <v>0</v>
      </c>
      <c r="AK188">
        <f>IF(doba!$R43&lt;=AK$163,IF(doba!$S43&gt;AK$163,AK$164,0),0)</f>
        <v>0</v>
      </c>
      <c r="AL188">
        <f>IF(doba!$R43&lt;=AL$163,IF(doba!$S43&gt;AL$163,AL$164,0),0)</f>
        <v>0</v>
      </c>
      <c r="AM188">
        <f>IF(doba!$R43&lt;=AM$163,IF(doba!$S43&gt;AM$163,AM$164,0),0)</f>
        <v>0</v>
      </c>
      <c r="AN188">
        <f>IF(doba!$R43&lt;=AN$163,IF(doba!$S43&gt;AN$163,AN$164,0),0)</f>
        <v>0</v>
      </c>
      <c r="AO188">
        <f>IF(doba!$R43&lt;=AO$163,IF(doba!$S43&gt;AO$163,AO$164,0),0)</f>
        <v>0</v>
      </c>
      <c r="AP188">
        <f>IF(doba!$R43&lt;=AP$163,IF(doba!$S43&gt;AP$163,AP$164,0),0)</f>
        <v>0</v>
      </c>
      <c r="AQ188">
        <f>IF(doba!$R43&lt;=AQ$163,IF(doba!$S43&gt;AQ$163,AQ$164,0),0)</f>
        <v>0</v>
      </c>
      <c r="AR188">
        <f>IF(doba!$R43&lt;=AR$163,IF(doba!$S43&gt;AR$163,AR$164,0),0)</f>
        <v>0</v>
      </c>
      <c r="AS188">
        <f>IF(doba!$R43&lt;=AS$163,IF(doba!$S43&gt;AS$163,AS$164,0),0)</f>
        <v>0</v>
      </c>
      <c r="AT188">
        <f>IF(doba!$R43&lt;=AT$163,IF(doba!$S43&gt;AT$163,AT$164,0),0)</f>
        <v>0</v>
      </c>
      <c r="AU188">
        <f>IF(doba!$R43&lt;=AU$163,IF(doba!$S43&gt;AU$163,AU$164,0),0)</f>
        <v>0</v>
      </c>
      <c r="AV188">
        <f>IF(doba!$R43&lt;=AV$163,IF(doba!$S43&gt;AV$163,AV$164,0),0)</f>
        <v>0</v>
      </c>
      <c r="AW188">
        <f>IF(doba!$R43&lt;=AW$163,IF(doba!$S43&gt;AW$163,AW$164,0),0)</f>
        <v>0</v>
      </c>
      <c r="AX188">
        <f>IF(doba!$R43&lt;=AX$163,IF(doba!$S43&gt;AX$163,AX$164,0),0)</f>
        <v>0</v>
      </c>
      <c r="AY188">
        <f>IF(doba!$R43&lt;=AY$163,IF(doba!$S43&gt;AY$163,AY$164,0),0)</f>
        <v>0</v>
      </c>
      <c r="AZ188">
        <f>IF(doba!$R43&lt;=AZ$163,IF(doba!$S43&gt;AZ$163,AZ$164,0),0)</f>
        <v>0</v>
      </c>
      <c r="BA188">
        <f>IF(doba!$R43&lt;=BA$163,IF(doba!$S43&gt;BA$163,BA$164,0),0)</f>
        <v>0</v>
      </c>
      <c r="BB188">
        <f>IF(doba!$R43&lt;=BB$163,IF(doba!$S43&gt;BB$163,BB$164,0),0)</f>
        <v>0</v>
      </c>
      <c r="BC188">
        <f>IF(doba!$R43&lt;=BC$163,IF(doba!$S43&gt;BC$163,BC$164,0),0)</f>
        <v>0</v>
      </c>
      <c r="BD188">
        <f>IF(doba!$R43&lt;=BD$163,IF(doba!$S43&gt;BD$163,BD$164,0),0)</f>
        <v>0</v>
      </c>
      <c r="BE188">
        <f>IF(doba!$R43&lt;=BE$163,IF(doba!$S43&gt;BE$163,BE$164,0),0)</f>
        <v>0</v>
      </c>
      <c r="BF188" s="1">
        <f t="shared" si="7"/>
        <v>0</v>
      </c>
    </row>
    <row r="189" spans="1:58" x14ac:dyDescent="0.2">
      <c r="A189">
        <v>25</v>
      </c>
      <c r="B189">
        <f>doba!$R44</f>
        <v>0</v>
      </c>
      <c r="C189">
        <f>doba!$S44</f>
        <v>0</v>
      </c>
      <c r="E189">
        <f>IF(doba!$R44&lt;=E$163,IF(doba!$S44&gt;E$163,E$164,0),0)</f>
        <v>0</v>
      </c>
      <c r="F189">
        <f>IF(doba!$R44&lt;=F$163,IF(doba!$S44&gt;F$163,F$164,0),0)</f>
        <v>0</v>
      </c>
      <c r="G189">
        <f>IF(doba!$R44&lt;=G$163,IF(doba!$S44&gt;G$163,G$164,0),0)</f>
        <v>0</v>
      </c>
      <c r="H189">
        <f>IF(doba!$R44&lt;=H$163,IF(doba!$S44&gt;H$163,H$164,0),0)</f>
        <v>0</v>
      </c>
      <c r="I189">
        <f>IF(doba!$R44&lt;=I$163,IF(doba!$S44&gt;I$163,I$164,0),0)</f>
        <v>0</v>
      </c>
      <c r="J189">
        <f>IF(doba!$R44&lt;=J$163,IF(doba!$S44&gt;J$163,J$164,0),0)</f>
        <v>0</v>
      </c>
      <c r="K189">
        <f>IF(doba!$R44&lt;=K$163,IF(doba!$S44&gt;K$163,K$164,0),0)</f>
        <v>0</v>
      </c>
      <c r="L189">
        <f>IF(doba!$R44&lt;=L$163,IF(doba!$S44&gt;L$163,L$164,0),0)</f>
        <v>0</v>
      </c>
      <c r="M189">
        <f>IF(doba!$R44&lt;=M$163,IF(doba!$S44&gt;M$163,M$164,0),0)</f>
        <v>0</v>
      </c>
      <c r="N189">
        <f>IF(doba!$R44&lt;=N$163,IF(doba!$S44&gt;N$163,N$164,0),0)</f>
        <v>0</v>
      </c>
      <c r="O189">
        <f>IF(doba!$R44&lt;=O$163,IF(doba!$S44&gt;O$163,O$164,0),0)</f>
        <v>0</v>
      </c>
      <c r="P189">
        <f>IF(doba!$R44&lt;=P$163,IF(doba!$S44&gt;P$163,P$164,0),0)</f>
        <v>0</v>
      </c>
      <c r="Q189">
        <f>IF(doba!$R44&lt;=Q$163,IF(doba!$S44&gt;Q$163,Q$164,0),0)</f>
        <v>0</v>
      </c>
      <c r="R189">
        <f>IF(doba!$R44&lt;=R$163,IF(doba!$S44&gt;R$163,R$164,0),0)</f>
        <v>0</v>
      </c>
      <c r="S189">
        <f>IF(doba!$R44&lt;=S$163,IF(doba!$S44&gt;S$163,S$164,0),0)</f>
        <v>0</v>
      </c>
      <c r="T189">
        <f>IF(doba!$R44&lt;=T$163,IF(doba!$S44&gt;T$163,T$164,0),0)</f>
        <v>0</v>
      </c>
      <c r="U189">
        <f>IF(doba!$R44&lt;=U$163,IF(doba!$S44&gt;U$163,U$164,0),0)</f>
        <v>0</v>
      </c>
      <c r="V189">
        <f>IF(doba!$R44&lt;=V$163,IF(doba!$S44&gt;V$163,V$164,0),0)</f>
        <v>0</v>
      </c>
      <c r="W189">
        <f>IF(doba!$R44&lt;=W$163,IF(doba!$S44&gt;W$163,W$164,0),0)</f>
        <v>0</v>
      </c>
      <c r="X189">
        <f>IF(doba!$R44&lt;=X$163,IF(doba!$S44&gt;X$163,X$164,0),0)</f>
        <v>0</v>
      </c>
      <c r="Y189">
        <f>IF(doba!$R44&lt;=Y$163,IF(doba!$S44&gt;Y$163,Y$164,0),0)</f>
        <v>0</v>
      </c>
      <c r="Z189">
        <f>IF(doba!$R44&lt;=Z$163,IF(doba!$S44&gt;Z$163,Z$164,0),0)</f>
        <v>0</v>
      </c>
      <c r="AA189">
        <f>IF(doba!$R44&lt;=AA$163,IF(doba!$S44&gt;AA$163,AA$164,0),0)</f>
        <v>0</v>
      </c>
      <c r="AB189">
        <f>IF(doba!$R44&lt;=AB$163,IF(doba!$S44&gt;AB$163,AB$164,0),0)</f>
        <v>0</v>
      </c>
      <c r="AC189" s="1">
        <f t="shared" si="6"/>
        <v>0</v>
      </c>
      <c r="AH189">
        <f>IF(doba!$R44&lt;=AH$163,IF(doba!$S44&gt;AH$163,AH$164,0),0)</f>
        <v>0</v>
      </c>
      <c r="AI189">
        <f>IF(doba!$R44&lt;=AI$163,IF(doba!$S44&gt;AI$163,AI$164,0),0)</f>
        <v>0</v>
      </c>
      <c r="AJ189">
        <f>IF(doba!$R44&lt;=AJ$163,IF(doba!$S44&gt;AJ$163,AJ$164,0),0)</f>
        <v>0</v>
      </c>
      <c r="AK189">
        <f>IF(doba!$R44&lt;=AK$163,IF(doba!$S44&gt;AK$163,AK$164,0),0)</f>
        <v>0</v>
      </c>
      <c r="AL189">
        <f>IF(doba!$R44&lt;=AL$163,IF(doba!$S44&gt;AL$163,AL$164,0),0)</f>
        <v>0</v>
      </c>
      <c r="AM189">
        <f>IF(doba!$R44&lt;=AM$163,IF(doba!$S44&gt;AM$163,AM$164,0),0)</f>
        <v>0</v>
      </c>
      <c r="AN189">
        <f>IF(doba!$R44&lt;=AN$163,IF(doba!$S44&gt;AN$163,AN$164,0),0)</f>
        <v>0</v>
      </c>
      <c r="AO189">
        <f>IF(doba!$R44&lt;=AO$163,IF(doba!$S44&gt;AO$163,AO$164,0),0)</f>
        <v>0</v>
      </c>
      <c r="AP189">
        <f>IF(doba!$R44&lt;=AP$163,IF(doba!$S44&gt;AP$163,AP$164,0),0)</f>
        <v>0</v>
      </c>
      <c r="AQ189">
        <f>IF(doba!$R44&lt;=AQ$163,IF(doba!$S44&gt;AQ$163,AQ$164,0),0)</f>
        <v>0</v>
      </c>
      <c r="AR189">
        <f>IF(doba!$R44&lt;=AR$163,IF(doba!$S44&gt;AR$163,AR$164,0),0)</f>
        <v>0</v>
      </c>
      <c r="AS189">
        <f>IF(doba!$R44&lt;=AS$163,IF(doba!$S44&gt;AS$163,AS$164,0),0)</f>
        <v>0</v>
      </c>
      <c r="AT189">
        <f>IF(doba!$R44&lt;=AT$163,IF(doba!$S44&gt;AT$163,AT$164,0),0)</f>
        <v>0</v>
      </c>
      <c r="AU189">
        <f>IF(doba!$R44&lt;=AU$163,IF(doba!$S44&gt;AU$163,AU$164,0),0)</f>
        <v>0</v>
      </c>
      <c r="AV189">
        <f>IF(doba!$R44&lt;=AV$163,IF(doba!$S44&gt;AV$163,AV$164,0),0)</f>
        <v>0</v>
      </c>
      <c r="AW189">
        <f>IF(doba!$R44&lt;=AW$163,IF(doba!$S44&gt;AW$163,AW$164,0),0)</f>
        <v>0</v>
      </c>
      <c r="AX189">
        <f>IF(doba!$R44&lt;=AX$163,IF(doba!$S44&gt;AX$163,AX$164,0),0)</f>
        <v>0</v>
      </c>
      <c r="AY189">
        <f>IF(doba!$R44&lt;=AY$163,IF(doba!$S44&gt;AY$163,AY$164,0),0)</f>
        <v>0</v>
      </c>
      <c r="AZ189">
        <f>IF(doba!$R44&lt;=AZ$163,IF(doba!$S44&gt;AZ$163,AZ$164,0),0)</f>
        <v>0</v>
      </c>
      <c r="BA189">
        <f>IF(doba!$R44&lt;=BA$163,IF(doba!$S44&gt;BA$163,BA$164,0),0)</f>
        <v>0</v>
      </c>
      <c r="BB189">
        <f>IF(doba!$R44&lt;=BB$163,IF(doba!$S44&gt;BB$163,BB$164,0),0)</f>
        <v>0</v>
      </c>
      <c r="BC189">
        <f>IF(doba!$R44&lt;=BC$163,IF(doba!$S44&gt;BC$163,BC$164,0),0)</f>
        <v>0</v>
      </c>
      <c r="BD189">
        <f>IF(doba!$R44&lt;=BD$163,IF(doba!$S44&gt;BD$163,BD$164,0),0)</f>
        <v>0</v>
      </c>
      <c r="BE189">
        <f>IF(doba!$R44&lt;=BE$163,IF(doba!$S44&gt;BE$163,BE$164,0),0)</f>
        <v>0</v>
      </c>
      <c r="BF189" s="1">
        <f t="shared" si="7"/>
        <v>0</v>
      </c>
    </row>
    <row r="190" spans="1:58" x14ac:dyDescent="0.2">
      <c r="A190">
        <v>26</v>
      </c>
      <c r="B190">
        <f>doba!$R45</f>
        <v>0</v>
      </c>
      <c r="C190">
        <f>doba!$S45</f>
        <v>0</v>
      </c>
      <c r="E190">
        <f>IF(doba!$R45&lt;=E$163,IF(doba!$S45&gt;E$163,E$164,0),0)</f>
        <v>0</v>
      </c>
      <c r="F190">
        <f>IF(doba!$R45&lt;=F$163,IF(doba!$S45&gt;F$163,F$164,0),0)</f>
        <v>0</v>
      </c>
      <c r="G190">
        <f>IF(doba!$R45&lt;=G$163,IF(doba!$S45&gt;G$163,G$164,0),0)</f>
        <v>0</v>
      </c>
      <c r="H190">
        <f>IF(doba!$R45&lt;=H$163,IF(doba!$S45&gt;H$163,H$164,0),0)</f>
        <v>0</v>
      </c>
      <c r="I190">
        <f>IF(doba!$R45&lt;=I$163,IF(doba!$S45&gt;I$163,I$164,0),0)</f>
        <v>0</v>
      </c>
      <c r="J190">
        <f>IF(doba!$R45&lt;=J$163,IF(doba!$S45&gt;J$163,J$164,0),0)</f>
        <v>0</v>
      </c>
      <c r="K190">
        <f>IF(doba!$R45&lt;=K$163,IF(doba!$S45&gt;K$163,K$164,0),0)</f>
        <v>0</v>
      </c>
      <c r="L190">
        <f>IF(doba!$R45&lt;=L$163,IF(doba!$S45&gt;L$163,L$164,0),0)</f>
        <v>0</v>
      </c>
      <c r="M190">
        <f>IF(doba!$R45&lt;=M$163,IF(doba!$S45&gt;M$163,M$164,0),0)</f>
        <v>0</v>
      </c>
      <c r="N190">
        <f>IF(doba!$R45&lt;=N$163,IF(doba!$S45&gt;N$163,N$164,0),0)</f>
        <v>0</v>
      </c>
      <c r="O190">
        <f>IF(doba!$R45&lt;=O$163,IF(doba!$S45&gt;O$163,O$164,0),0)</f>
        <v>0</v>
      </c>
      <c r="P190">
        <f>IF(doba!$R45&lt;=P$163,IF(doba!$S45&gt;P$163,P$164,0),0)</f>
        <v>0</v>
      </c>
      <c r="Q190">
        <f>IF(doba!$R45&lt;=Q$163,IF(doba!$S45&gt;Q$163,Q$164,0),0)</f>
        <v>0</v>
      </c>
      <c r="R190">
        <f>IF(doba!$R45&lt;=R$163,IF(doba!$S45&gt;R$163,R$164,0),0)</f>
        <v>0</v>
      </c>
      <c r="S190">
        <f>IF(doba!$R45&lt;=S$163,IF(doba!$S45&gt;S$163,S$164,0),0)</f>
        <v>0</v>
      </c>
      <c r="T190">
        <f>IF(doba!$R45&lt;=T$163,IF(doba!$S45&gt;T$163,T$164,0),0)</f>
        <v>0</v>
      </c>
      <c r="U190">
        <f>IF(doba!$R45&lt;=U$163,IF(doba!$S45&gt;U$163,U$164,0),0)</f>
        <v>0</v>
      </c>
      <c r="V190">
        <f>IF(doba!$R45&lt;=V$163,IF(doba!$S45&gt;V$163,V$164,0),0)</f>
        <v>0</v>
      </c>
      <c r="W190">
        <f>IF(doba!$R45&lt;=W$163,IF(doba!$S45&gt;W$163,W$164,0),0)</f>
        <v>0</v>
      </c>
      <c r="X190">
        <f>IF(doba!$R45&lt;=X$163,IF(doba!$S45&gt;X$163,X$164,0),0)</f>
        <v>0</v>
      </c>
      <c r="Y190">
        <f>IF(doba!$R45&lt;=Y$163,IF(doba!$S45&gt;Y$163,Y$164,0),0)</f>
        <v>0</v>
      </c>
      <c r="Z190">
        <f>IF(doba!$R45&lt;=Z$163,IF(doba!$S45&gt;Z$163,Z$164,0),0)</f>
        <v>0</v>
      </c>
      <c r="AA190">
        <f>IF(doba!$R45&lt;=AA$163,IF(doba!$S45&gt;AA$163,AA$164,0),0)</f>
        <v>0</v>
      </c>
      <c r="AB190">
        <f>IF(doba!$R45&lt;=AB$163,IF(doba!$S45&gt;AB$163,AB$164,0),0)</f>
        <v>0</v>
      </c>
      <c r="AC190" s="1">
        <f t="shared" si="6"/>
        <v>0</v>
      </c>
      <c r="AH190">
        <f>IF(doba!$R45&lt;=AH$163,IF(doba!$S45&gt;AH$163,AH$164,0),0)</f>
        <v>0</v>
      </c>
      <c r="AI190">
        <f>IF(doba!$R45&lt;=AI$163,IF(doba!$S45&gt;AI$163,AI$164,0),0)</f>
        <v>0</v>
      </c>
      <c r="AJ190">
        <f>IF(doba!$R45&lt;=AJ$163,IF(doba!$S45&gt;AJ$163,AJ$164,0),0)</f>
        <v>0</v>
      </c>
      <c r="AK190">
        <f>IF(doba!$R45&lt;=AK$163,IF(doba!$S45&gt;AK$163,AK$164,0),0)</f>
        <v>0</v>
      </c>
      <c r="AL190">
        <f>IF(doba!$R45&lt;=AL$163,IF(doba!$S45&gt;AL$163,AL$164,0),0)</f>
        <v>0</v>
      </c>
      <c r="AM190">
        <f>IF(doba!$R45&lt;=AM$163,IF(doba!$S45&gt;AM$163,AM$164,0),0)</f>
        <v>0</v>
      </c>
      <c r="AN190">
        <f>IF(doba!$R45&lt;=AN$163,IF(doba!$S45&gt;AN$163,AN$164,0),0)</f>
        <v>0</v>
      </c>
      <c r="AO190">
        <f>IF(doba!$R45&lt;=AO$163,IF(doba!$S45&gt;AO$163,AO$164,0),0)</f>
        <v>0</v>
      </c>
      <c r="AP190">
        <f>IF(doba!$R45&lt;=AP$163,IF(doba!$S45&gt;AP$163,AP$164,0),0)</f>
        <v>0</v>
      </c>
      <c r="AQ190">
        <f>IF(doba!$R45&lt;=AQ$163,IF(doba!$S45&gt;AQ$163,AQ$164,0),0)</f>
        <v>0</v>
      </c>
      <c r="AR190">
        <f>IF(doba!$R45&lt;=AR$163,IF(doba!$S45&gt;AR$163,AR$164,0),0)</f>
        <v>0</v>
      </c>
      <c r="AS190">
        <f>IF(doba!$R45&lt;=AS$163,IF(doba!$S45&gt;AS$163,AS$164,0),0)</f>
        <v>0</v>
      </c>
      <c r="AT190">
        <f>IF(doba!$R45&lt;=AT$163,IF(doba!$S45&gt;AT$163,AT$164,0),0)</f>
        <v>0</v>
      </c>
      <c r="AU190">
        <f>IF(doba!$R45&lt;=AU$163,IF(doba!$S45&gt;AU$163,AU$164,0),0)</f>
        <v>0</v>
      </c>
      <c r="AV190">
        <f>IF(doba!$R45&lt;=AV$163,IF(doba!$S45&gt;AV$163,AV$164,0),0)</f>
        <v>0</v>
      </c>
      <c r="AW190">
        <f>IF(doba!$R45&lt;=AW$163,IF(doba!$S45&gt;AW$163,AW$164,0),0)</f>
        <v>0</v>
      </c>
      <c r="AX190">
        <f>IF(doba!$R45&lt;=AX$163,IF(doba!$S45&gt;AX$163,AX$164,0),0)</f>
        <v>0</v>
      </c>
      <c r="AY190">
        <f>IF(doba!$R45&lt;=AY$163,IF(doba!$S45&gt;AY$163,AY$164,0),0)</f>
        <v>0</v>
      </c>
      <c r="AZ190">
        <f>IF(doba!$R45&lt;=AZ$163,IF(doba!$S45&gt;AZ$163,AZ$164,0),0)</f>
        <v>0</v>
      </c>
      <c r="BA190">
        <f>IF(doba!$R45&lt;=BA$163,IF(doba!$S45&gt;BA$163,BA$164,0),0)</f>
        <v>0</v>
      </c>
      <c r="BB190">
        <f>IF(doba!$R45&lt;=BB$163,IF(doba!$S45&gt;BB$163,BB$164,0),0)</f>
        <v>0</v>
      </c>
      <c r="BC190">
        <f>IF(doba!$R45&lt;=BC$163,IF(doba!$S45&gt;BC$163,BC$164,0),0)</f>
        <v>0</v>
      </c>
      <c r="BD190">
        <f>IF(doba!$R45&lt;=BD$163,IF(doba!$S45&gt;BD$163,BD$164,0),0)</f>
        <v>0</v>
      </c>
      <c r="BE190">
        <f>IF(doba!$R45&lt;=BE$163,IF(doba!$S45&gt;BE$163,BE$164,0),0)</f>
        <v>0</v>
      </c>
      <c r="BF190" s="1">
        <f t="shared" si="7"/>
        <v>0</v>
      </c>
    </row>
    <row r="191" spans="1:58" x14ac:dyDescent="0.2">
      <c r="A191">
        <v>27</v>
      </c>
      <c r="B191">
        <f>doba!$R46</f>
        <v>0</v>
      </c>
      <c r="C191">
        <f>doba!$S46</f>
        <v>0</v>
      </c>
      <c r="E191">
        <f>IF(doba!$R46&lt;=E$163,IF(doba!$S46&gt;E$163,E$164,0),0)</f>
        <v>0</v>
      </c>
      <c r="F191">
        <f>IF(doba!$R46&lt;=F$163,IF(doba!$S46&gt;F$163,F$164,0),0)</f>
        <v>0</v>
      </c>
      <c r="G191">
        <f>IF(doba!$R46&lt;=G$163,IF(doba!$S46&gt;G$163,G$164,0),0)</f>
        <v>0</v>
      </c>
      <c r="H191">
        <f>IF(doba!$R46&lt;=H$163,IF(doba!$S46&gt;H$163,H$164,0),0)</f>
        <v>0</v>
      </c>
      <c r="I191">
        <f>IF(doba!$R46&lt;=I$163,IF(doba!$S46&gt;I$163,I$164,0),0)</f>
        <v>0</v>
      </c>
      <c r="J191">
        <f>IF(doba!$R46&lt;=J$163,IF(doba!$S46&gt;J$163,J$164,0),0)</f>
        <v>0</v>
      </c>
      <c r="K191">
        <f>IF(doba!$R46&lt;=K$163,IF(doba!$S46&gt;K$163,K$164,0),0)</f>
        <v>0</v>
      </c>
      <c r="L191">
        <f>IF(doba!$R46&lt;=L$163,IF(doba!$S46&gt;L$163,L$164,0),0)</f>
        <v>0</v>
      </c>
      <c r="M191">
        <f>IF(doba!$R46&lt;=M$163,IF(doba!$S46&gt;M$163,M$164,0),0)</f>
        <v>0</v>
      </c>
      <c r="N191">
        <f>IF(doba!$R46&lt;=N$163,IF(doba!$S46&gt;N$163,N$164,0),0)</f>
        <v>0</v>
      </c>
      <c r="O191">
        <f>IF(doba!$R46&lt;=O$163,IF(doba!$S46&gt;O$163,O$164,0),0)</f>
        <v>0</v>
      </c>
      <c r="P191">
        <f>IF(doba!$R46&lt;=P$163,IF(doba!$S46&gt;P$163,P$164,0),0)</f>
        <v>0</v>
      </c>
      <c r="Q191">
        <f>IF(doba!$R46&lt;=Q$163,IF(doba!$S46&gt;Q$163,Q$164,0),0)</f>
        <v>0</v>
      </c>
      <c r="R191">
        <f>IF(doba!$R46&lt;=R$163,IF(doba!$S46&gt;R$163,R$164,0),0)</f>
        <v>0</v>
      </c>
      <c r="S191">
        <f>IF(doba!$R46&lt;=S$163,IF(doba!$S46&gt;S$163,S$164,0),0)</f>
        <v>0</v>
      </c>
      <c r="T191">
        <f>IF(doba!$R46&lt;=T$163,IF(doba!$S46&gt;T$163,T$164,0),0)</f>
        <v>0</v>
      </c>
      <c r="U191">
        <f>IF(doba!$R46&lt;=U$163,IF(doba!$S46&gt;U$163,U$164,0),0)</f>
        <v>0</v>
      </c>
      <c r="V191">
        <f>IF(doba!$R46&lt;=V$163,IF(doba!$S46&gt;V$163,V$164,0),0)</f>
        <v>0</v>
      </c>
      <c r="W191">
        <f>IF(doba!$R46&lt;=W$163,IF(doba!$S46&gt;W$163,W$164,0),0)</f>
        <v>0</v>
      </c>
      <c r="X191">
        <f>IF(doba!$R46&lt;=X$163,IF(doba!$S46&gt;X$163,X$164,0),0)</f>
        <v>0</v>
      </c>
      <c r="Y191">
        <f>IF(doba!$R46&lt;=Y$163,IF(doba!$S46&gt;Y$163,Y$164,0),0)</f>
        <v>0</v>
      </c>
      <c r="Z191">
        <f>IF(doba!$R46&lt;=Z$163,IF(doba!$S46&gt;Z$163,Z$164,0),0)</f>
        <v>0</v>
      </c>
      <c r="AA191">
        <f>IF(doba!$R46&lt;=AA$163,IF(doba!$S46&gt;AA$163,AA$164,0),0)</f>
        <v>0</v>
      </c>
      <c r="AB191">
        <f>IF(doba!$R46&lt;=AB$163,IF(doba!$S46&gt;AB$163,AB$164,0),0)</f>
        <v>0</v>
      </c>
      <c r="AC191" s="1">
        <f t="shared" si="6"/>
        <v>0</v>
      </c>
      <c r="AH191">
        <f>IF(doba!$R46&lt;=AH$163,IF(doba!$S46&gt;AH$163,AH$164,0),0)</f>
        <v>0</v>
      </c>
      <c r="AI191">
        <f>IF(doba!$R46&lt;=AI$163,IF(doba!$S46&gt;AI$163,AI$164,0),0)</f>
        <v>0</v>
      </c>
      <c r="AJ191">
        <f>IF(doba!$R46&lt;=AJ$163,IF(doba!$S46&gt;AJ$163,AJ$164,0),0)</f>
        <v>0</v>
      </c>
      <c r="AK191">
        <f>IF(doba!$R46&lt;=AK$163,IF(doba!$S46&gt;AK$163,AK$164,0),0)</f>
        <v>0</v>
      </c>
      <c r="AL191">
        <f>IF(doba!$R46&lt;=AL$163,IF(doba!$S46&gt;AL$163,AL$164,0),0)</f>
        <v>0</v>
      </c>
      <c r="AM191">
        <f>IF(doba!$R46&lt;=AM$163,IF(doba!$S46&gt;AM$163,AM$164,0),0)</f>
        <v>0</v>
      </c>
      <c r="AN191">
        <f>IF(doba!$R46&lt;=AN$163,IF(doba!$S46&gt;AN$163,AN$164,0),0)</f>
        <v>0</v>
      </c>
      <c r="AO191">
        <f>IF(doba!$R46&lt;=AO$163,IF(doba!$S46&gt;AO$163,AO$164,0),0)</f>
        <v>0</v>
      </c>
      <c r="AP191">
        <f>IF(doba!$R46&lt;=AP$163,IF(doba!$S46&gt;AP$163,AP$164,0),0)</f>
        <v>0</v>
      </c>
      <c r="AQ191">
        <f>IF(doba!$R46&lt;=AQ$163,IF(doba!$S46&gt;AQ$163,AQ$164,0),0)</f>
        <v>0</v>
      </c>
      <c r="AR191">
        <f>IF(doba!$R46&lt;=AR$163,IF(doba!$S46&gt;AR$163,AR$164,0),0)</f>
        <v>0</v>
      </c>
      <c r="AS191">
        <f>IF(doba!$R46&lt;=AS$163,IF(doba!$S46&gt;AS$163,AS$164,0),0)</f>
        <v>0</v>
      </c>
      <c r="AT191">
        <f>IF(doba!$R46&lt;=AT$163,IF(doba!$S46&gt;AT$163,AT$164,0),0)</f>
        <v>0</v>
      </c>
      <c r="AU191">
        <f>IF(doba!$R46&lt;=AU$163,IF(doba!$S46&gt;AU$163,AU$164,0),0)</f>
        <v>0</v>
      </c>
      <c r="AV191">
        <f>IF(doba!$R46&lt;=AV$163,IF(doba!$S46&gt;AV$163,AV$164,0),0)</f>
        <v>0</v>
      </c>
      <c r="AW191">
        <f>IF(doba!$R46&lt;=AW$163,IF(doba!$S46&gt;AW$163,AW$164,0),0)</f>
        <v>0</v>
      </c>
      <c r="AX191">
        <f>IF(doba!$R46&lt;=AX$163,IF(doba!$S46&gt;AX$163,AX$164,0),0)</f>
        <v>0</v>
      </c>
      <c r="AY191">
        <f>IF(doba!$R46&lt;=AY$163,IF(doba!$S46&gt;AY$163,AY$164,0),0)</f>
        <v>0</v>
      </c>
      <c r="AZ191">
        <f>IF(doba!$R46&lt;=AZ$163,IF(doba!$S46&gt;AZ$163,AZ$164,0),0)</f>
        <v>0</v>
      </c>
      <c r="BA191">
        <f>IF(doba!$R46&lt;=BA$163,IF(doba!$S46&gt;BA$163,BA$164,0),0)</f>
        <v>0</v>
      </c>
      <c r="BB191">
        <f>IF(doba!$R46&lt;=BB$163,IF(doba!$S46&gt;BB$163,BB$164,0),0)</f>
        <v>0</v>
      </c>
      <c r="BC191">
        <f>IF(doba!$R46&lt;=BC$163,IF(doba!$S46&gt;BC$163,BC$164,0),0)</f>
        <v>0</v>
      </c>
      <c r="BD191">
        <f>IF(doba!$R46&lt;=BD$163,IF(doba!$S46&gt;BD$163,BD$164,0),0)</f>
        <v>0</v>
      </c>
      <c r="BE191">
        <f>IF(doba!$R46&lt;=BE$163,IF(doba!$S46&gt;BE$163,BE$164,0),0)</f>
        <v>0</v>
      </c>
      <c r="BF191" s="1">
        <f t="shared" si="7"/>
        <v>0</v>
      </c>
    </row>
    <row r="192" spans="1:58" x14ac:dyDescent="0.2">
      <c r="A192">
        <v>28</v>
      </c>
      <c r="B192">
        <f>doba!$R47</f>
        <v>0</v>
      </c>
      <c r="C192">
        <f>doba!$S47</f>
        <v>0</v>
      </c>
      <c r="E192">
        <f>IF(doba!$R47&lt;=E$163,IF(doba!$S47&gt;E$163,E$164,0),0)</f>
        <v>0</v>
      </c>
      <c r="F192">
        <f>IF(doba!$R47&lt;=F$163,IF(doba!$S47&gt;F$163,F$164,0),0)</f>
        <v>0</v>
      </c>
      <c r="G192">
        <f>IF(doba!$R47&lt;=G$163,IF(doba!$S47&gt;G$163,G$164,0),0)</f>
        <v>0</v>
      </c>
      <c r="H192">
        <f>IF(doba!$R47&lt;=H$163,IF(doba!$S47&gt;H$163,H$164,0),0)</f>
        <v>0</v>
      </c>
      <c r="I192">
        <f>IF(doba!$R47&lt;=I$163,IF(doba!$S47&gt;I$163,I$164,0),0)</f>
        <v>0</v>
      </c>
      <c r="J192">
        <f>IF(doba!$R47&lt;=J$163,IF(doba!$S47&gt;J$163,J$164,0),0)</f>
        <v>0</v>
      </c>
      <c r="K192">
        <f>IF(doba!$R47&lt;=K$163,IF(doba!$S47&gt;K$163,K$164,0),0)</f>
        <v>0</v>
      </c>
      <c r="L192">
        <f>IF(doba!$R47&lt;=L$163,IF(doba!$S47&gt;L$163,L$164,0),0)</f>
        <v>0</v>
      </c>
      <c r="M192">
        <f>IF(doba!$R47&lt;=M$163,IF(doba!$S47&gt;M$163,M$164,0),0)</f>
        <v>0</v>
      </c>
      <c r="N192">
        <f>IF(doba!$R47&lt;=N$163,IF(doba!$S47&gt;N$163,N$164,0),0)</f>
        <v>0</v>
      </c>
      <c r="O192">
        <f>IF(doba!$R47&lt;=O$163,IF(doba!$S47&gt;O$163,O$164,0),0)</f>
        <v>0</v>
      </c>
      <c r="P192">
        <f>IF(doba!$R47&lt;=P$163,IF(doba!$S47&gt;P$163,P$164,0),0)</f>
        <v>0</v>
      </c>
      <c r="Q192">
        <f>IF(doba!$R47&lt;=Q$163,IF(doba!$S47&gt;Q$163,Q$164,0),0)</f>
        <v>0</v>
      </c>
      <c r="R192">
        <f>IF(doba!$R47&lt;=R$163,IF(doba!$S47&gt;R$163,R$164,0),0)</f>
        <v>0</v>
      </c>
      <c r="S192">
        <f>IF(doba!$R47&lt;=S$163,IF(doba!$S47&gt;S$163,S$164,0),0)</f>
        <v>0</v>
      </c>
      <c r="T192">
        <f>IF(doba!$R47&lt;=T$163,IF(doba!$S47&gt;T$163,T$164,0),0)</f>
        <v>0</v>
      </c>
      <c r="U192">
        <f>IF(doba!$R47&lt;=U$163,IF(doba!$S47&gt;U$163,U$164,0),0)</f>
        <v>0</v>
      </c>
      <c r="V192">
        <f>IF(doba!$R47&lt;=V$163,IF(doba!$S47&gt;V$163,V$164,0),0)</f>
        <v>0</v>
      </c>
      <c r="W192">
        <f>IF(doba!$R47&lt;=W$163,IF(doba!$S47&gt;W$163,W$164,0),0)</f>
        <v>0</v>
      </c>
      <c r="X192">
        <f>IF(doba!$R47&lt;=X$163,IF(doba!$S47&gt;X$163,X$164,0),0)</f>
        <v>0</v>
      </c>
      <c r="Y192">
        <f>IF(doba!$R47&lt;=Y$163,IF(doba!$S47&gt;Y$163,Y$164,0),0)</f>
        <v>0</v>
      </c>
      <c r="Z192">
        <f>IF(doba!$R47&lt;=Z$163,IF(doba!$S47&gt;Z$163,Z$164,0),0)</f>
        <v>0</v>
      </c>
      <c r="AA192">
        <f>IF(doba!$R47&lt;=AA$163,IF(doba!$S47&gt;AA$163,AA$164,0),0)</f>
        <v>0</v>
      </c>
      <c r="AB192">
        <f>IF(doba!$R47&lt;=AB$163,IF(doba!$S47&gt;AB$163,AB$164,0),0)</f>
        <v>0</v>
      </c>
      <c r="AC192" s="1">
        <f t="shared" si="6"/>
        <v>0</v>
      </c>
      <c r="AH192">
        <f>IF(doba!$R47&lt;=AH$163,IF(doba!$S47&gt;AH$163,AH$164,0),0)</f>
        <v>0</v>
      </c>
      <c r="AI192">
        <f>IF(doba!$R47&lt;=AI$163,IF(doba!$S47&gt;AI$163,AI$164,0),0)</f>
        <v>0</v>
      </c>
      <c r="AJ192">
        <f>IF(doba!$R47&lt;=AJ$163,IF(doba!$S47&gt;AJ$163,AJ$164,0),0)</f>
        <v>0</v>
      </c>
      <c r="AK192">
        <f>IF(doba!$R47&lt;=AK$163,IF(doba!$S47&gt;AK$163,AK$164,0),0)</f>
        <v>0</v>
      </c>
      <c r="AL192">
        <f>IF(doba!$R47&lt;=AL$163,IF(doba!$S47&gt;AL$163,AL$164,0),0)</f>
        <v>0</v>
      </c>
      <c r="AM192">
        <f>IF(doba!$R47&lt;=AM$163,IF(doba!$S47&gt;AM$163,AM$164,0),0)</f>
        <v>0</v>
      </c>
      <c r="AN192">
        <f>IF(doba!$R47&lt;=AN$163,IF(doba!$S47&gt;AN$163,AN$164,0),0)</f>
        <v>0</v>
      </c>
      <c r="AO192">
        <f>IF(doba!$R47&lt;=AO$163,IF(doba!$S47&gt;AO$163,AO$164,0),0)</f>
        <v>0</v>
      </c>
      <c r="AP192">
        <f>IF(doba!$R47&lt;=AP$163,IF(doba!$S47&gt;AP$163,AP$164,0),0)</f>
        <v>0</v>
      </c>
      <c r="AQ192">
        <f>IF(doba!$R47&lt;=AQ$163,IF(doba!$S47&gt;AQ$163,AQ$164,0),0)</f>
        <v>0</v>
      </c>
      <c r="AR192">
        <f>IF(doba!$R47&lt;=AR$163,IF(doba!$S47&gt;AR$163,AR$164,0),0)</f>
        <v>0</v>
      </c>
      <c r="AS192">
        <f>IF(doba!$R47&lt;=AS$163,IF(doba!$S47&gt;AS$163,AS$164,0),0)</f>
        <v>0</v>
      </c>
      <c r="AT192">
        <f>IF(doba!$R47&lt;=AT$163,IF(doba!$S47&gt;AT$163,AT$164,0),0)</f>
        <v>0</v>
      </c>
      <c r="AU192">
        <f>IF(doba!$R47&lt;=AU$163,IF(doba!$S47&gt;AU$163,AU$164,0),0)</f>
        <v>0</v>
      </c>
      <c r="AV192">
        <f>IF(doba!$R47&lt;=AV$163,IF(doba!$S47&gt;AV$163,AV$164,0),0)</f>
        <v>0</v>
      </c>
      <c r="AW192">
        <f>IF(doba!$R47&lt;=AW$163,IF(doba!$S47&gt;AW$163,AW$164,0),0)</f>
        <v>0</v>
      </c>
      <c r="AX192">
        <f>IF(doba!$R47&lt;=AX$163,IF(doba!$S47&gt;AX$163,AX$164,0),0)</f>
        <v>0</v>
      </c>
      <c r="AY192">
        <f>IF(doba!$R47&lt;=AY$163,IF(doba!$S47&gt;AY$163,AY$164,0),0)</f>
        <v>0</v>
      </c>
      <c r="AZ192">
        <f>IF(doba!$R47&lt;=AZ$163,IF(doba!$S47&gt;AZ$163,AZ$164,0),0)</f>
        <v>0</v>
      </c>
      <c r="BA192">
        <f>IF(doba!$R47&lt;=BA$163,IF(doba!$S47&gt;BA$163,BA$164,0),0)</f>
        <v>0</v>
      </c>
      <c r="BB192">
        <f>IF(doba!$R47&lt;=BB$163,IF(doba!$S47&gt;BB$163,BB$164,0),0)</f>
        <v>0</v>
      </c>
      <c r="BC192">
        <f>IF(doba!$R47&lt;=BC$163,IF(doba!$S47&gt;BC$163,BC$164,0),0)</f>
        <v>0</v>
      </c>
      <c r="BD192">
        <f>IF(doba!$R47&lt;=BD$163,IF(doba!$S47&gt;BD$163,BD$164,0),0)</f>
        <v>0</v>
      </c>
      <c r="BE192">
        <f>IF(doba!$R47&lt;=BE$163,IF(doba!$S47&gt;BE$163,BE$164,0),0)</f>
        <v>0</v>
      </c>
      <c r="BF192" s="1">
        <f t="shared" si="7"/>
        <v>0</v>
      </c>
    </row>
    <row r="193" spans="1:58" x14ac:dyDescent="0.2">
      <c r="A193">
        <v>29</v>
      </c>
      <c r="B193">
        <f>doba!$R48</f>
        <v>0</v>
      </c>
      <c r="C193">
        <f>doba!$S48</f>
        <v>0</v>
      </c>
      <c r="E193">
        <f>IF(doba!$R48&lt;=E$163,IF(doba!$S48&gt;E$163,E$164,0),0)</f>
        <v>0</v>
      </c>
      <c r="F193">
        <f>IF(doba!$R48&lt;=F$163,IF(doba!$S48&gt;F$163,F$164,0),0)</f>
        <v>0</v>
      </c>
      <c r="G193">
        <f>IF(doba!$R48&lt;=G$163,IF(doba!$S48&gt;G$163,G$164,0),0)</f>
        <v>0</v>
      </c>
      <c r="H193">
        <f>IF(doba!$R48&lt;=H$163,IF(doba!$S48&gt;H$163,H$164,0),0)</f>
        <v>0</v>
      </c>
      <c r="I193">
        <f>IF(doba!$R48&lt;=I$163,IF(doba!$S48&gt;I$163,I$164,0),0)</f>
        <v>0</v>
      </c>
      <c r="J193">
        <f>IF(doba!$R48&lt;=J$163,IF(doba!$S48&gt;J$163,J$164,0),0)</f>
        <v>0</v>
      </c>
      <c r="K193">
        <f>IF(doba!$R48&lt;=K$163,IF(doba!$S48&gt;K$163,K$164,0),0)</f>
        <v>0</v>
      </c>
      <c r="L193">
        <f>IF(doba!$R48&lt;=L$163,IF(doba!$S48&gt;L$163,L$164,0),0)</f>
        <v>0</v>
      </c>
      <c r="M193">
        <f>IF(doba!$R48&lt;=M$163,IF(doba!$S48&gt;M$163,M$164,0),0)</f>
        <v>0</v>
      </c>
      <c r="N193">
        <f>IF(doba!$R48&lt;=N$163,IF(doba!$S48&gt;N$163,N$164,0),0)</f>
        <v>0</v>
      </c>
      <c r="O193">
        <f>IF(doba!$R48&lt;=O$163,IF(doba!$S48&gt;O$163,O$164,0),0)</f>
        <v>0</v>
      </c>
      <c r="P193">
        <f>IF(doba!$R48&lt;=P$163,IF(doba!$S48&gt;P$163,P$164,0),0)</f>
        <v>0</v>
      </c>
      <c r="Q193">
        <f>IF(doba!$R48&lt;=Q$163,IF(doba!$S48&gt;Q$163,Q$164,0),0)</f>
        <v>0</v>
      </c>
      <c r="R193">
        <f>IF(doba!$R48&lt;=R$163,IF(doba!$S48&gt;R$163,R$164,0),0)</f>
        <v>0</v>
      </c>
      <c r="S193">
        <f>IF(doba!$R48&lt;=S$163,IF(doba!$S48&gt;S$163,S$164,0),0)</f>
        <v>0</v>
      </c>
      <c r="T193">
        <f>IF(doba!$R48&lt;=T$163,IF(doba!$S48&gt;T$163,T$164,0),0)</f>
        <v>0</v>
      </c>
      <c r="U193">
        <f>IF(doba!$R48&lt;=U$163,IF(doba!$S48&gt;U$163,U$164,0),0)</f>
        <v>0</v>
      </c>
      <c r="V193">
        <f>IF(doba!$R48&lt;=V$163,IF(doba!$S48&gt;V$163,V$164,0),0)</f>
        <v>0</v>
      </c>
      <c r="W193">
        <f>IF(doba!$R48&lt;=W$163,IF(doba!$S48&gt;W$163,W$164,0),0)</f>
        <v>0</v>
      </c>
      <c r="X193">
        <f>IF(doba!$R48&lt;=X$163,IF(doba!$S48&gt;X$163,X$164,0),0)</f>
        <v>0</v>
      </c>
      <c r="Y193">
        <f>IF(doba!$R48&lt;=Y$163,IF(doba!$S48&gt;Y$163,Y$164,0),0)</f>
        <v>0</v>
      </c>
      <c r="Z193">
        <f>IF(doba!$R48&lt;=Z$163,IF(doba!$S48&gt;Z$163,Z$164,0),0)</f>
        <v>0</v>
      </c>
      <c r="AA193">
        <f>IF(doba!$R48&lt;=AA$163,IF(doba!$S48&gt;AA$163,AA$164,0),0)</f>
        <v>0</v>
      </c>
      <c r="AB193">
        <f>IF(doba!$R48&lt;=AB$163,IF(doba!$S48&gt;AB$163,AB$164,0),0)</f>
        <v>0</v>
      </c>
      <c r="AC193" s="1">
        <f t="shared" si="6"/>
        <v>0</v>
      </c>
      <c r="AH193">
        <f>IF(doba!$R48&lt;=AH$163,IF(doba!$S48&gt;AH$163,AH$164,0),0)</f>
        <v>0</v>
      </c>
      <c r="AI193">
        <f>IF(doba!$R48&lt;=AI$163,IF(doba!$S48&gt;AI$163,AI$164,0),0)</f>
        <v>0</v>
      </c>
      <c r="AJ193">
        <f>IF(doba!$R48&lt;=AJ$163,IF(doba!$S48&gt;AJ$163,AJ$164,0),0)</f>
        <v>0</v>
      </c>
      <c r="AK193">
        <f>IF(doba!$R48&lt;=AK$163,IF(doba!$S48&gt;AK$163,AK$164,0),0)</f>
        <v>0</v>
      </c>
      <c r="AL193">
        <f>IF(doba!$R48&lt;=AL$163,IF(doba!$S48&gt;AL$163,AL$164,0),0)</f>
        <v>0</v>
      </c>
      <c r="AM193">
        <f>IF(doba!$R48&lt;=AM$163,IF(doba!$S48&gt;AM$163,AM$164,0),0)</f>
        <v>0</v>
      </c>
      <c r="AN193">
        <f>IF(doba!$R48&lt;=AN$163,IF(doba!$S48&gt;AN$163,AN$164,0),0)</f>
        <v>0</v>
      </c>
      <c r="AO193">
        <f>IF(doba!$R48&lt;=AO$163,IF(doba!$S48&gt;AO$163,AO$164,0),0)</f>
        <v>0</v>
      </c>
      <c r="AP193">
        <f>IF(doba!$R48&lt;=AP$163,IF(doba!$S48&gt;AP$163,AP$164,0),0)</f>
        <v>0</v>
      </c>
      <c r="AQ193">
        <f>IF(doba!$R48&lt;=AQ$163,IF(doba!$S48&gt;AQ$163,AQ$164,0),0)</f>
        <v>0</v>
      </c>
      <c r="AR193">
        <f>IF(doba!$R48&lt;=AR$163,IF(doba!$S48&gt;AR$163,AR$164,0),0)</f>
        <v>0</v>
      </c>
      <c r="AS193">
        <f>IF(doba!$R48&lt;=AS$163,IF(doba!$S48&gt;AS$163,AS$164,0),0)</f>
        <v>0</v>
      </c>
      <c r="AT193">
        <f>IF(doba!$R48&lt;=AT$163,IF(doba!$S48&gt;AT$163,AT$164,0),0)</f>
        <v>0</v>
      </c>
      <c r="AU193">
        <f>IF(doba!$R48&lt;=AU$163,IF(doba!$S48&gt;AU$163,AU$164,0),0)</f>
        <v>0</v>
      </c>
      <c r="AV193">
        <f>IF(doba!$R48&lt;=AV$163,IF(doba!$S48&gt;AV$163,AV$164,0),0)</f>
        <v>0</v>
      </c>
      <c r="AW193">
        <f>IF(doba!$R48&lt;=AW$163,IF(doba!$S48&gt;AW$163,AW$164,0),0)</f>
        <v>0</v>
      </c>
      <c r="AX193">
        <f>IF(doba!$R48&lt;=AX$163,IF(doba!$S48&gt;AX$163,AX$164,0),0)</f>
        <v>0</v>
      </c>
      <c r="AY193">
        <f>IF(doba!$R48&lt;=AY$163,IF(doba!$S48&gt;AY$163,AY$164,0),0)</f>
        <v>0</v>
      </c>
      <c r="AZ193">
        <f>IF(doba!$R48&lt;=AZ$163,IF(doba!$S48&gt;AZ$163,AZ$164,0),0)</f>
        <v>0</v>
      </c>
      <c r="BA193">
        <f>IF(doba!$R48&lt;=BA$163,IF(doba!$S48&gt;BA$163,BA$164,0),0)</f>
        <v>0</v>
      </c>
      <c r="BB193">
        <f>IF(doba!$R48&lt;=BB$163,IF(doba!$S48&gt;BB$163,BB$164,0),0)</f>
        <v>0</v>
      </c>
      <c r="BC193">
        <f>IF(doba!$R48&lt;=BC$163,IF(doba!$S48&gt;BC$163,BC$164,0),0)</f>
        <v>0</v>
      </c>
      <c r="BD193">
        <f>IF(doba!$R48&lt;=BD$163,IF(doba!$S48&gt;BD$163,BD$164,0),0)</f>
        <v>0</v>
      </c>
      <c r="BE193">
        <f>IF(doba!$R48&lt;=BE$163,IF(doba!$S48&gt;BE$163,BE$164,0),0)</f>
        <v>0</v>
      </c>
      <c r="BF193" s="1">
        <f t="shared" si="7"/>
        <v>0</v>
      </c>
    </row>
    <row r="194" spans="1:58" x14ac:dyDescent="0.2">
      <c r="A194">
        <v>30</v>
      </c>
      <c r="B194">
        <f>doba!$R49</f>
        <v>0</v>
      </c>
      <c r="C194">
        <f>doba!$S49</f>
        <v>0</v>
      </c>
      <c r="E194">
        <f>IF(doba!$R49&lt;=E$163,IF(doba!$S49&gt;E$163,E$164,0),0)</f>
        <v>0</v>
      </c>
      <c r="F194">
        <f>IF(doba!$R49&lt;=F$163,IF(doba!$S49&gt;F$163,F$164,0),0)</f>
        <v>0</v>
      </c>
      <c r="G194">
        <f>IF(doba!$R49&lt;=G$163,IF(doba!$S49&gt;G$163,G$164,0),0)</f>
        <v>0</v>
      </c>
      <c r="H194">
        <f>IF(doba!$R49&lt;=H$163,IF(doba!$S49&gt;H$163,H$164,0),0)</f>
        <v>0</v>
      </c>
      <c r="I194">
        <f>IF(doba!$R49&lt;=I$163,IF(doba!$S49&gt;I$163,I$164,0),0)</f>
        <v>0</v>
      </c>
      <c r="J194">
        <f>IF(doba!$R49&lt;=J$163,IF(doba!$S49&gt;J$163,J$164,0),0)</f>
        <v>0</v>
      </c>
      <c r="K194">
        <f>IF(doba!$R49&lt;=K$163,IF(doba!$S49&gt;K$163,K$164,0),0)</f>
        <v>0</v>
      </c>
      <c r="L194">
        <f>IF(doba!$R49&lt;=L$163,IF(doba!$S49&gt;L$163,L$164,0),0)</f>
        <v>0</v>
      </c>
      <c r="M194">
        <f>IF(doba!$R49&lt;=M$163,IF(doba!$S49&gt;M$163,M$164,0),0)</f>
        <v>0</v>
      </c>
      <c r="N194">
        <f>IF(doba!$R49&lt;=N$163,IF(doba!$S49&gt;N$163,N$164,0),0)</f>
        <v>0</v>
      </c>
      <c r="O194">
        <f>IF(doba!$R49&lt;=O$163,IF(doba!$S49&gt;O$163,O$164,0),0)</f>
        <v>0</v>
      </c>
      <c r="P194">
        <f>IF(doba!$R49&lt;=P$163,IF(doba!$S49&gt;P$163,P$164,0),0)</f>
        <v>0</v>
      </c>
      <c r="Q194">
        <f>IF(doba!$R49&lt;=Q$163,IF(doba!$S49&gt;Q$163,Q$164,0),0)</f>
        <v>0</v>
      </c>
      <c r="R194">
        <f>IF(doba!$R49&lt;=R$163,IF(doba!$S49&gt;R$163,R$164,0),0)</f>
        <v>0</v>
      </c>
      <c r="S194">
        <f>IF(doba!$R49&lt;=S$163,IF(doba!$S49&gt;S$163,S$164,0),0)</f>
        <v>0</v>
      </c>
      <c r="T194">
        <f>IF(doba!$R49&lt;=T$163,IF(doba!$S49&gt;T$163,T$164,0),0)</f>
        <v>0</v>
      </c>
      <c r="U194">
        <f>IF(doba!$R49&lt;=U$163,IF(doba!$S49&gt;U$163,U$164,0),0)</f>
        <v>0</v>
      </c>
      <c r="V194">
        <f>IF(doba!$R49&lt;=V$163,IF(doba!$S49&gt;V$163,V$164,0),0)</f>
        <v>0</v>
      </c>
      <c r="W194">
        <f>IF(doba!$R49&lt;=W$163,IF(doba!$S49&gt;W$163,W$164,0),0)</f>
        <v>0</v>
      </c>
      <c r="X194">
        <f>IF(doba!$R49&lt;=X$163,IF(doba!$S49&gt;X$163,X$164,0),0)</f>
        <v>0</v>
      </c>
      <c r="Y194">
        <f>IF(doba!$R49&lt;=Y$163,IF(doba!$S49&gt;Y$163,Y$164,0),0)</f>
        <v>0</v>
      </c>
      <c r="Z194">
        <f>IF(doba!$R49&lt;=Z$163,IF(doba!$S49&gt;Z$163,Z$164,0),0)</f>
        <v>0</v>
      </c>
      <c r="AA194">
        <f>IF(doba!$R49&lt;=AA$163,IF(doba!$S49&gt;AA$163,AA$164,0),0)</f>
        <v>0</v>
      </c>
      <c r="AB194">
        <f>IF(doba!$R49&lt;=AB$163,IF(doba!$S49&gt;AB$163,AB$164,0),0)</f>
        <v>0</v>
      </c>
      <c r="AC194" s="1">
        <f t="shared" si="6"/>
        <v>0</v>
      </c>
      <c r="AH194">
        <f>IF(doba!$R49&lt;=AH$163,IF(doba!$S49&gt;AH$163,AH$164,0),0)</f>
        <v>0</v>
      </c>
      <c r="AI194">
        <f>IF(doba!$R49&lt;=AI$163,IF(doba!$S49&gt;AI$163,AI$164,0),0)</f>
        <v>0</v>
      </c>
      <c r="AJ194">
        <f>IF(doba!$R49&lt;=AJ$163,IF(doba!$S49&gt;AJ$163,AJ$164,0),0)</f>
        <v>0</v>
      </c>
      <c r="AK194">
        <f>IF(doba!$R49&lt;=AK$163,IF(doba!$S49&gt;AK$163,AK$164,0),0)</f>
        <v>0</v>
      </c>
      <c r="AL194">
        <f>IF(doba!$R49&lt;=AL$163,IF(doba!$S49&gt;AL$163,AL$164,0),0)</f>
        <v>0</v>
      </c>
      <c r="AM194">
        <f>IF(doba!$R49&lt;=AM$163,IF(doba!$S49&gt;AM$163,AM$164,0),0)</f>
        <v>0</v>
      </c>
      <c r="AN194">
        <f>IF(doba!$R49&lt;=AN$163,IF(doba!$S49&gt;AN$163,AN$164,0),0)</f>
        <v>0</v>
      </c>
      <c r="AO194">
        <f>IF(doba!$R49&lt;=AO$163,IF(doba!$S49&gt;AO$163,AO$164,0),0)</f>
        <v>0</v>
      </c>
      <c r="AP194">
        <f>IF(doba!$R49&lt;=AP$163,IF(doba!$S49&gt;AP$163,AP$164,0),0)</f>
        <v>0</v>
      </c>
      <c r="AQ194">
        <f>IF(doba!$R49&lt;=AQ$163,IF(doba!$S49&gt;AQ$163,AQ$164,0),0)</f>
        <v>0</v>
      </c>
      <c r="AR194">
        <f>IF(doba!$R49&lt;=AR$163,IF(doba!$S49&gt;AR$163,AR$164,0),0)</f>
        <v>0</v>
      </c>
      <c r="AS194">
        <f>IF(doba!$R49&lt;=AS$163,IF(doba!$S49&gt;AS$163,AS$164,0),0)</f>
        <v>0</v>
      </c>
      <c r="AT194">
        <f>IF(doba!$R49&lt;=AT$163,IF(doba!$S49&gt;AT$163,AT$164,0),0)</f>
        <v>0</v>
      </c>
      <c r="AU194">
        <f>IF(doba!$R49&lt;=AU$163,IF(doba!$S49&gt;AU$163,AU$164,0),0)</f>
        <v>0</v>
      </c>
      <c r="AV194">
        <f>IF(doba!$R49&lt;=AV$163,IF(doba!$S49&gt;AV$163,AV$164,0),0)</f>
        <v>0</v>
      </c>
      <c r="AW194">
        <f>IF(doba!$R49&lt;=AW$163,IF(doba!$S49&gt;AW$163,AW$164,0),0)</f>
        <v>0</v>
      </c>
      <c r="AX194">
        <f>IF(doba!$R49&lt;=AX$163,IF(doba!$S49&gt;AX$163,AX$164,0),0)</f>
        <v>0</v>
      </c>
      <c r="AY194">
        <f>IF(doba!$R49&lt;=AY$163,IF(doba!$S49&gt;AY$163,AY$164,0),0)</f>
        <v>0</v>
      </c>
      <c r="AZ194">
        <f>IF(doba!$R49&lt;=AZ$163,IF(doba!$S49&gt;AZ$163,AZ$164,0),0)</f>
        <v>0</v>
      </c>
      <c r="BA194">
        <f>IF(doba!$R49&lt;=BA$163,IF(doba!$S49&gt;BA$163,BA$164,0),0)</f>
        <v>0</v>
      </c>
      <c r="BB194">
        <f>IF(doba!$R49&lt;=BB$163,IF(doba!$S49&gt;BB$163,BB$164,0),0)</f>
        <v>0</v>
      </c>
      <c r="BC194">
        <f>IF(doba!$R49&lt;=BC$163,IF(doba!$S49&gt;BC$163,BC$164,0),0)</f>
        <v>0</v>
      </c>
      <c r="BD194">
        <f>IF(doba!$R49&lt;=BD$163,IF(doba!$S49&gt;BD$163,BD$164,0),0)</f>
        <v>0</v>
      </c>
      <c r="BE194">
        <f>IF(doba!$R49&lt;=BE$163,IF(doba!$S49&gt;BE$163,BE$164,0),0)</f>
        <v>0</v>
      </c>
      <c r="BF194" s="1">
        <f t="shared" si="7"/>
        <v>0</v>
      </c>
    </row>
    <row r="195" spans="1:58" x14ac:dyDescent="0.2">
      <c r="A195">
        <v>31</v>
      </c>
      <c r="B195">
        <f>doba!$R50</f>
        <v>0</v>
      </c>
      <c r="C195">
        <f>doba!$S50</f>
        <v>0</v>
      </c>
      <c r="E195">
        <f>IF(doba!$R50&lt;=E$163,IF(doba!$S50&gt;E$163,E$164,0),0)</f>
        <v>0</v>
      </c>
      <c r="F195">
        <f>IF(doba!$R50&lt;=F$163,IF(doba!$S50&gt;F$163,F$164,0),0)</f>
        <v>0</v>
      </c>
      <c r="G195">
        <f>IF(doba!$R50&lt;=G$163,IF(doba!$S50&gt;G$163,G$164,0),0)</f>
        <v>0</v>
      </c>
      <c r="H195">
        <f>IF(doba!$R50&lt;=H$163,IF(doba!$S50&gt;H$163,H$164,0),0)</f>
        <v>0</v>
      </c>
      <c r="I195">
        <f>IF(doba!$R50&lt;=I$163,IF(doba!$S50&gt;I$163,I$164,0),0)</f>
        <v>0</v>
      </c>
      <c r="J195">
        <f>IF(doba!$R50&lt;=J$163,IF(doba!$S50&gt;J$163,J$164,0),0)</f>
        <v>0</v>
      </c>
      <c r="K195">
        <f>IF(doba!$R50&lt;=K$163,IF(doba!$S50&gt;K$163,K$164,0),0)</f>
        <v>0</v>
      </c>
      <c r="L195">
        <f>IF(doba!$R50&lt;=L$163,IF(doba!$S50&gt;L$163,L$164,0),0)</f>
        <v>0</v>
      </c>
      <c r="M195">
        <f>IF(doba!$R50&lt;=M$163,IF(doba!$S50&gt;M$163,M$164,0),0)</f>
        <v>0</v>
      </c>
      <c r="N195">
        <f>IF(doba!$R50&lt;=N$163,IF(doba!$S50&gt;N$163,N$164,0),0)</f>
        <v>0</v>
      </c>
      <c r="O195">
        <f>IF(doba!$R50&lt;=O$163,IF(doba!$S50&gt;O$163,O$164,0),0)</f>
        <v>0</v>
      </c>
      <c r="P195">
        <f>IF(doba!$R50&lt;=P$163,IF(doba!$S50&gt;P$163,P$164,0),0)</f>
        <v>0</v>
      </c>
      <c r="Q195">
        <f>IF(doba!$R50&lt;=Q$163,IF(doba!$S50&gt;Q$163,Q$164,0),0)</f>
        <v>0</v>
      </c>
      <c r="R195">
        <f>IF(doba!$R50&lt;=R$163,IF(doba!$S50&gt;R$163,R$164,0),0)</f>
        <v>0</v>
      </c>
      <c r="S195">
        <f>IF(doba!$R50&lt;=S$163,IF(doba!$S50&gt;S$163,S$164,0),0)</f>
        <v>0</v>
      </c>
      <c r="T195">
        <f>IF(doba!$R50&lt;=T$163,IF(doba!$S50&gt;T$163,T$164,0),0)</f>
        <v>0</v>
      </c>
      <c r="U195">
        <f>IF(doba!$R50&lt;=U$163,IF(doba!$S50&gt;U$163,U$164,0),0)</f>
        <v>0</v>
      </c>
      <c r="V195">
        <f>IF(doba!$R50&lt;=V$163,IF(doba!$S50&gt;V$163,V$164,0),0)</f>
        <v>0</v>
      </c>
      <c r="W195">
        <f>IF(doba!$R50&lt;=W$163,IF(doba!$S50&gt;W$163,W$164,0),0)</f>
        <v>0</v>
      </c>
      <c r="X195">
        <f>IF(doba!$R50&lt;=X$163,IF(doba!$S50&gt;X$163,X$164,0),0)</f>
        <v>0</v>
      </c>
      <c r="Y195">
        <f>IF(doba!$R50&lt;=Y$163,IF(doba!$S50&gt;Y$163,Y$164,0),0)</f>
        <v>0</v>
      </c>
      <c r="Z195">
        <f>IF(doba!$R50&lt;=Z$163,IF(doba!$S50&gt;Z$163,Z$164,0),0)</f>
        <v>0</v>
      </c>
      <c r="AA195">
        <f>IF(doba!$R50&lt;=AA$163,IF(doba!$S50&gt;AA$163,AA$164,0),0)</f>
        <v>0</v>
      </c>
      <c r="AB195">
        <f>IF(doba!$R50&lt;=AB$163,IF(doba!$S50&gt;AB$163,AB$164,0),0)</f>
        <v>0</v>
      </c>
      <c r="AC195" s="1">
        <f t="shared" si="6"/>
        <v>0</v>
      </c>
      <c r="AH195">
        <f>IF(doba!$R50&lt;=AH$163,IF(doba!$S50&gt;AH$163,AH$164,0),0)</f>
        <v>0</v>
      </c>
      <c r="AI195">
        <f>IF(doba!$R50&lt;=AI$163,IF(doba!$S50&gt;AI$163,AI$164,0),0)</f>
        <v>0</v>
      </c>
      <c r="AJ195">
        <f>IF(doba!$R50&lt;=AJ$163,IF(doba!$S50&gt;AJ$163,AJ$164,0),0)</f>
        <v>0</v>
      </c>
      <c r="AK195">
        <f>IF(doba!$R50&lt;=AK$163,IF(doba!$S50&gt;AK$163,AK$164,0),0)</f>
        <v>0</v>
      </c>
      <c r="AL195">
        <f>IF(doba!$R50&lt;=AL$163,IF(doba!$S50&gt;AL$163,AL$164,0),0)</f>
        <v>0</v>
      </c>
      <c r="AM195">
        <f>IF(doba!$R50&lt;=AM$163,IF(doba!$S50&gt;AM$163,AM$164,0),0)</f>
        <v>0</v>
      </c>
      <c r="AN195">
        <f>IF(doba!$R50&lt;=AN$163,IF(doba!$S50&gt;AN$163,AN$164,0),0)</f>
        <v>0</v>
      </c>
      <c r="AO195">
        <f>IF(doba!$R50&lt;=AO$163,IF(doba!$S50&gt;AO$163,AO$164,0),0)</f>
        <v>0</v>
      </c>
      <c r="AP195">
        <f>IF(doba!$R50&lt;=AP$163,IF(doba!$S50&gt;AP$163,AP$164,0),0)</f>
        <v>0</v>
      </c>
      <c r="AQ195">
        <f>IF(doba!$R50&lt;=AQ$163,IF(doba!$S50&gt;AQ$163,AQ$164,0),0)</f>
        <v>0</v>
      </c>
      <c r="AR195">
        <f>IF(doba!$R50&lt;=AR$163,IF(doba!$S50&gt;AR$163,AR$164,0),0)</f>
        <v>0</v>
      </c>
      <c r="AS195">
        <f>IF(doba!$R50&lt;=AS$163,IF(doba!$S50&gt;AS$163,AS$164,0),0)</f>
        <v>0</v>
      </c>
      <c r="AT195">
        <f>IF(doba!$R50&lt;=AT$163,IF(doba!$S50&gt;AT$163,AT$164,0),0)</f>
        <v>0</v>
      </c>
      <c r="AU195">
        <f>IF(doba!$R50&lt;=AU$163,IF(doba!$S50&gt;AU$163,AU$164,0),0)</f>
        <v>0</v>
      </c>
      <c r="AV195">
        <f>IF(doba!$R50&lt;=AV$163,IF(doba!$S50&gt;AV$163,AV$164,0),0)</f>
        <v>0</v>
      </c>
      <c r="AW195">
        <f>IF(doba!$R50&lt;=AW$163,IF(doba!$S50&gt;AW$163,AW$164,0),0)</f>
        <v>0</v>
      </c>
      <c r="AX195">
        <f>IF(doba!$R50&lt;=AX$163,IF(doba!$S50&gt;AX$163,AX$164,0),0)</f>
        <v>0</v>
      </c>
      <c r="AY195">
        <f>IF(doba!$R50&lt;=AY$163,IF(doba!$S50&gt;AY$163,AY$164,0),0)</f>
        <v>0</v>
      </c>
      <c r="AZ195">
        <f>IF(doba!$R50&lt;=AZ$163,IF(doba!$S50&gt;AZ$163,AZ$164,0),0)</f>
        <v>0</v>
      </c>
      <c r="BA195">
        <f>IF(doba!$R50&lt;=BA$163,IF(doba!$S50&gt;BA$163,BA$164,0),0)</f>
        <v>0</v>
      </c>
      <c r="BB195">
        <f>IF(doba!$R50&lt;=BB$163,IF(doba!$S50&gt;BB$163,BB$164,0),0)</f>
        <v>0</v>
      </c>
      <c r="BC195">
        <f>IF(doba!$R50&lt;=BC$163,IF(doba!$S50&gt;BC$163,BC$164,0),0)</f>
        <v>0</v>
      </c>
      <c r="BD195">
        <f>IF(doba!$R50&lt;=BD$163,IF(doba!$S50&gt;BD$163,BD$164,0),0)</f>
        <v>0</v>
      </c>
      <c r="BE195">
        <f>IF(doba!$R50&lt;=BE$163,IF(doba!$S50&gt;BE$163,BE$164,0),0)</f>
        <v>0</v>
      </c>
      <c r="BF195" s="1">
        <f t="shared" si="7"/>
        <v>0</v>
      </c>
    </row>
    <row r="196" spans="1:58" x14ac:dyDescent="0.2">
      <c r="A196">
        <v>32</v>
      </c>
      <c r="B196">
        <f>doba!$R51</f>
        <v>0</v>
      </c>
      <c r="C196">
        <f>doba!$S51</f>
        <v>0</v>
      </c>
      <c r="E196">
        <f>IF(doba!$R51&lt;=E$163,IF(doba!$S51&gt;E$163,E$164,0),0)</f>
        <v>0</v>
      </c>
      <c r="F196">
        <f>IF(doba!$R51&lt;=F$163,IF(doba!$S51&gt;F$163,F$164,0),0)</f>
        <v>0</v>
      </c>
      <c r="G196">
        <f>IF(doba!$R51&lt;=G$163,IF(doba!$S51&gt;G$163,G$164,0),0)</f>
        <v>0</v>
      </c>
      <c r="H196">
        <f>IF(doba!$R51&lt;=H$163,IF(doba!$S51&gt;H$163,H$164,0),0)</f>
        <v>0</v>
      </c>
      <c r="I196">
        <f>IF(doba!$R51&lt;=I$163,IF(doba!$S51&gt;I$163,I$164,0),0)</f>
        <v>0</v>
      </c>
      <c r="J196">
        <f>IF(doba!$R51&lt;=J$163,IF(doba!$S51&gt;J$163,J$164,0),0)</f>
        <v>0</v>
      </c>
      <c r="K196">
        <f>IF(doba!$R51&lt;=K$163,IF(doba!$S51&gt;K$163,K$164,0),0)</f>
        <v>0</v>
      </c>
      <c r="L196">
        <f>IF(doba!$R51&lt;=L$163,IF(doba!$S51&gt;L$163,L$164,0),0)</f>
        <v>0</v>
      </c>
      <c r="M196">
        <f>IF(doba!$R51&lt;=M$163,IF(doba!$S51&gt;M$163,M$164,0),0)</f>
        <v>0</v>
      </c>
      <c r="N196">
        <f>IF(doba!$R51&lt;=N$163,IF(doba!$S51&gt;N$163,N$164,0),0)</f>
        <v>0</v>
      </c>
      <c r="O196">
        <f>IF(doba!$R51&lt;=O$163,IF(doba!$S51&gt;O$163,O$164,0),0)</f>
        <v>0</v>
      </c>
      <c r="P196">
        <f>IF(doba!$R51&lt;=P$163,IF(doba!$S51&gt;P$163,P$164,0),0)</f>
        <v>0</v>
      </c>
      <c r="Q196">
        <f>IF(doba!$R51&lt;=Q$163,IF(doba!$S51&gt;Q$163,Q$164,0),0)</f>
        <v>0</v>
      </c>
      <c r="R196">
        <f>IF(doba!$R51&lt;=R$163,IF(doba!$S51&gt;R$163,R$164,0),0)</f>
        <v>0</v>
      </c>
      <c r="S196">
        <f>IF(doba!$R51&lt;=S$163,IF(doba!$S51&gt;S$163,S$164,0),0)</f>
        <v>0</v>
      </c>
      <c r="T196">
        <f>IF(doba!$R51&lt;=T$163,IF(doba!$S51&gt;T$163,T$164,0),0)</f>
        <v>0</v>
      </c>
      <c r="U196">
        <f>IF(doba!$R51&lt;=U$163,IF(doba!$S51&gt;U$163,U$164,0),0)</f>
        <v>0</v>
      </c>
      <c r="V196">
        <f>IF(doba!$R51&lt;=V$163,IF(doba!$S51&gt;V$163,V$164,0),0)</f>
        <v>0</v>
      </c>
      <c r="W196">
        <f>IF(doba!$R51&lt;=W$163,IF(doba!$S51&gt;W$163,W$164,0),0)</f>
        <v>0</v>
      </c>
      <c r="X196">
        <f>IF(doba!$R51&lt;=X$163,IF(doba!$S51&gt;X$163,X$164,0),0)</f>
        <v>0</v>
      </c>
      <c r="Y196">
        <f>IF(doba!$R51&lt;=Y$163,IF(doba!$S51&gt;Y$163,Y$164,0),0)</f>
        <v>0</v>
      </c>
      <c r="Z196">
        <f>IF(doba!$R51&lt;=Z$163,IF(doba!$S51&gt;Z$163,Z$164,0),0)</f>
        <v>0</v>
      </c>
      <c r="AA196">
        <f>IF(doba!$R51&lt;=AA$163,IF(doba!$S51&gt;AA$163,AA$164,0),0)</f>
        <v>0</v>
      </c>
      <c r="AB196">
        <f>IF(doba!$R51&lt;=AB$163,IF(doba!$S51&gt;AB$163,AB$164,0),0)</f>
        <v>0</v>
      </c>
      <c r="AC196" s="1">
        <f t="shared" si="6"/>
        <v>0</v>
      </c>
      <c r="AH196">
        <f>IF(doba!$R51&lt;=AH$163,IF(doba!$S51&gt;AH$163,AH$164,0),0)</f>
        <v>0</v>
      </c>
      <c r="AI196">
        <f>IF(doba!$R51&lt;=AI$163,IF(doba!$S51&gt;AI$163,AI$164,0),0)</f>
        <v>0</v>
      </c>
      <c r="AJ196">
        <f>IF(doba!$R51&lt;=AJ$163,IF(doba!$S51&gt;AJ$163,AJ$164,0),0)</f>
        <v>0</v>
      </c>
      <c r="AK196">
        <f>IF(doba!$R51&lt;=AK$163,IF(doba!$S51&gt;AK$163,AK$164,0),0)</f>
        <v>0</v>
      </c>
      <c r="AL196">
        <f>IF(doba!$R51&lt;=AL$163,IF(doba!$S51&gt;AL$163,AL$164,0),0)</f>
        <v>0</v>
      </c>
      <c r="AM196">
        <f>IF(doba!$R51&lt;=AM$163,IF(doba!$S51&gt;AM$163,AM$164,0),0)</f>
        <v>0</v>
      </c>
      <c r="AN196">
        <f>IF(doba!$R51&lt;=AN$163,IF(doba!$S51&gt;AN$163,AN$164,0),0)</f>
        <v>0</v>
      </c>
      <c r="AO196">
        <f>IF(doba!$R51&lt;=AO$163,IF(doba!$S51&gt;AO$163,AO$164,0),0)</f>
        <v>0</v>
      </c>
      <c r="AP196">
        <f>IF(doba!$R51&lt;=AP$163,IF(doba!$S51&gt;AP$163,AP$164,0),0)</f>
        <v>0</v>
      </c>
      <c r="AQ196">
        <f>IF(doba!$R51&lt;=AQ$163,IF(doba!$S51&gt;AQ$163,AQ$164,0),0)</f>
        <v>0</v>
      </c>
      <c r="AR196">
        <f>IF(doba!$R51&lt;=AR$163,IF(doba!$S51&gt;AR$163,AR$164,0),0)</f>
        <v>0</v>
      </c>
      <c r="AS196">
        <f>IF(doba!$R51&lt;=AS$163,IF(doba!$S51&gt;AS$163,AS$164,0),0)</f>
        <v>0</v>
      </c>
      <c r="AT196">
        <f>IF(doba!$R51&lt;=AT$163,IF(doba!$S51&gt;AT$163,AT$164,0),0)</f>
        <v>0</v>
      </c>
      <c r="AU196">
        <f>IF(doba!$R51&lt;=AU$163,IF(doba!$S51&gt;AU$163,AU$164,0),0)</f>
        <v>0</v>
      </c>
      <c r="AV196">
        <f>IF(doba!$R51&lt;=AV$163,IF(doba!$S51&gt;AV$163,AV$164,0),0)</f>
        <v>0</v>
      </c>
      <c r="AW196">
        <f>IF(doba!$R51&lt;=AW$163,IF(doba!$S51&gt;AW$163,AW$164,0),0)</f>
        <v>0</v>
      </c>
      <c r="AX196">
        <f>IF(doba!$R51&lt;=AX$163,IF(doba!$S51&gt;AX$163,AX$164,0),0)</f>
        <v>0</v>
      </c>
      <c r="AY196">
        <f>IF(doba!$R51&lt;=AY$163,IF(doba!$S51&gt;AY$163,AY$164,0),0)</f>
        <v>0</v>
      </c>
      <c r="AZ196">
        <f>IF(doba!$R51&lt;=AZ$163,IF(doba!$S51&gt;AZ$163,AZ$164,0),0)</f>
        <v>0</v>
      </c>
      <c r="BA196">
        <f>IF(doba!$R51&lt;=BA$163,IF(doba!$S51&gt;BA$163,BA$164,0),0)</f>
        <v>0</v>
      </c>
      <c r="BB196">
        <f>IF(doba!$R51&lt;=BB$163,IF(doba!$S51&gt;BB$163,BB$164,0),0)</f>
        <v>0</v>
      </c>
      <c r="BC196">
        <f>IF(doba!$R51&lt;=BC$163,IF(doba!$S51&gt;BC$163,BC$164,0),0)</f>
        <v>0</v>
      </c>
      <c r="BD196">
        <f>IF(doba!$R51&lt;=BD$163,IF(doba!$S51&gt;BD$163,BD$164,0),0)</f>
        <v>0</v>
      </c>
      <c r="BE196">
        <f>IF(doba!$R51&lt;=BE$163,IF(doba!$S51&gt;BE$163,BE$164,0),0)</f>
        <v>0</v>
      </c>
      <c r="BF196" s="1">
        <f t="shared" si="7"/>
        <v>0</v>
      </c>
    </row>
    <row r="197" spans="1:58" x14ac:dyDescent="0.2">
      <c r="A197">
        <v>33</v>
      </c>
      <c r="B197">
        <f>doba!$R52</f>
        <v>0</v>
      </c>
      <c r="C197">
        <f>doba!$S52</f>
        <v>0</v>
      </c>
      <c r="E197">
        <f>IF(doba!$R52&lt;=E$163,IF(doba!$S52&gt;E$163,E$164,0),0)</f>
        <v>0</v>
      </c>
      <c r="F197">
        <f>IF(doba!$R52&lt;=F$163,IF(doba!$S52&gt;F$163,F$164,0),0)</f>
        <v>0</v>
      </c>
      <c r="G197">
        <f>IF(doba!$R52&lt;=G$163,IF(doba!$S52&gt;G$163,G$164,0),0)</f>
        <v>0</v>
      </c>
      <c r="H197">
        <f>IF(doba!$R52&lt;=H$163,IF(doba!$S52&gt;H$163,H$164,0),0)</f>
        <v>0</v>
      </c>
      <c r="I197">
        <f>IF(doba!$R52&lt;=I$163,IF(doba!$S52&gt;I$163,I$164,0),0)</f>
        <v>0</v>
      </c>
      <c r="J197">
        <f>IF(doba!$R52&lt;=J$163,IF(doba!$S52&gt;J$163,J$164,0),0)</f>
        <v>0</v>
      </c>
      <c r="K197">
        <f>IF(doba!$R52&lt;=K$163,IF(doba!$S52&gt;K$163,K$164,0),0)</f>
        <v>0</v>
      </c>
      <c r="L197">
        <f>IF(doba!$R52&lt;=L$163,IF(doba!$S52&gt;L$163,L$164,0),0)</f>
        <v>0</v>
      </c>
      <c r="M197">
        <f>IF(doba!$R52&lt;=M$163,IF(doba!$S52&gt;M$163,M$164,0),0)</f>
        <v>0</v>
      </c>
      <c r="N197">
        <f>IF(doba!$R52&lt;=N$163,IF(doba!$S52&gt;N$163,N$164,0),0)</f>
        <v>0</v>
      </c>
      <c r="O197">
        <f>IF(doba!$R52&lt;=O$163,IF(doba!$S52&gt;O$163,O$164,0),0)</f>
        <v>0</v>
      </c>
      <c r="P197">
        <f>IF(doba!$R52&lt;=P$163,IF(doba!$S52&gt;P$163,P$164,0),0)</f>
        <v>0</v>
      </c>
      <c r="Q197">
        <f>IF(doba!$R52&lt;=Q$163,IF(doba!$S52&gt;Q$163,Q$164,0),0)</f>
        <v>0</v>
      </c>
      <c r="R197">
        <f>IF(doba!$R52&lt;=R$163,IF(doba!$S52&gt;R$163,R$164,0),0)</f>
        <v>0</v>
      </c>
      <c r="S197">
        <f>IF(doba!$R52&lt;=S$163,IF(doba!$S52&gt;S$163,S$164,0),0)</f>
        <v>0</v>
      </c>
      <c r="T197">
        <f>IF(doba!$R52&lt;=T$163,IF(doba!$S52&gt;T$163,T$164,0),0)</f>
        <v>0</v>
      </c>
      <c r="U197">
        <f>IF(doba!$R52&lt;=U$163,IF(doba!$S52&gt;U$163,U$164,0),0)</f>
        <v>0</v>
      </c>
      <c r="V197">
        <f>IF(doba!$R52&lt;=V$163,IF(doba!$S52&gt;V$163,V$164,0),0)</f>
        <v>0</v>
      </c>
      <c r="W197">
        <f>IF(doba!$R52&lt;=W$163,IF(doba!$S52&gt;W$163,W$164,0),0)</f>
        <v>0</v>
      </c>
      <c r="X197">
        <f>IF(doba!$R52&lt;=X$163,IF(doba!$S52&gt;X$163,X$164,0),0)</f>
        <v>0</v>
      </c>
      <c r="Y197">
        <f>IF(doba!$R52&lt;=Y$163,IF(doba!$S52&gt;Y$163,Y$164,0),0)</f>
        <v>0</v>
      </c>
      <c r="Z197">
        <f>IF(doba!$R52&lt;=Z$163,IF(doba!$S52&gt;Z$163,Z$164,0),0)</f>
        <v>0</v>
      </c>
      <c r="AA197">
        <f>IF(doba!$R52&lt;=AA$163,IF(doba!$S52&gt;AA$163,AA$164,0),0)</f>
        <v>0</v>
      </c>
      <c r="AB197">
        <f>IF(doba!$R52&lt;=AB$163,IF(doba!$S52&gt;AB$163,AB$164,0),0)</f>
        <v>0</v>
      </c>
      <c r="AC197" s="1">
        <f t="shared" si="6"/>
        <v>0</v>
      </c>
      <c r="AH197">
        <f>IF(doba!$R52&lt;=AH$163,IF(doba!$S52&gt;AH$163,AH$164,0),0)</f>
        <v>0</v>
      </c>
      <c r="AI197">
        <f>IF(doba!$R52&lt;=AI$163,IF(doba!$S52&gt;AI$163,AI$164,0),0)</f>
        <v>0</v>
      </c>
      <c r="AJ197">
        <f>IF(doba!$R52&lt;=AJ$163,IF(doba!$S52&gt;AJ$163,AJ$164,0),0)</f>
        <v>0</v>
      </c>
      <c r="AK197">
        <f>IF(doba!$R52&lt;=AK$163,IF(doba!$S52&gt;AK$163,AK$164,0),0)</f>
        <v>0</v>
      </c>
      <c r="AL197">
        <f>IF(doba!$R52&lt;=AL$163,IF(doba!$S52&gt;AL$163,AL$164,0),0)</f>
        <v>0</v>
      </c>
      <c r="AM197">
        <f>IF(doba!$R52&lt;=AM$163,IF(doba!$S52&gt;AM$163,AM$164,0),0)</f>
        <v>0</v>
      </c>
      <c r="AN197">
        <f>IF(doba!$R52&lt;=AN$163,IF(doba!$S52&gt;AN$163,AN$164,0),0)</f>
        <v>0</v>
      </c>
      <c r="AO197">
        <f>IF(doba!$R52&lt;=AO$163,IF(doba!$S52&gt;AO$163,AO$164,0),0)</f>
        <v>0</v>
      </c>
      <c r="AP197">
        <f>IF(doba!$R52&lt;=AP$163,IF(doba!$S52&gt;AP$163,AP$164,0),0)</f>
        <v>0</v>
      </c>
      <c r="AQ197">
        <f>IF(doba!$R52&lt;=AQ$163,IF(doba!$S52&gt;AQ$163,AQ$164,0),0)</f>
        <v>0</v>
      </c>
      <c r="AR197">
        <f>IF(doba!$R52&lt;=AR$163,IF(doba!$S52&gt;AR$163,AR$164,0),0)</f>
        <v>0</v>
      </c>
      <c r="AS197">
        <f>IF(doba!$R52&lt;=AS$163,IF(doba!$S52&gt;AS$163,AS$164,0),0)</f>
        <v>0</v>
      </c>
      <c r="AT197">
        <f>IF(doba!$R52&lt;=AT$163,IF(doba!$S52&gt;AT$163,AT$164,0),0)</f>
        <v>0</v>
      </c>
      <c r="AU197">
        <f>IF(doba!$R52&lt;=AU$163,IF(doba!$S52&gt;AU$163,AU$164,0),0)</f>
        <v>0</v>
      </c>
      <c r="AV197">
        <f>IF(doba!$R52&lt;=AV$163,IF(doba!$S52&gt;AV$163,AV$164,0),0)</f>
        <v>0</v>
      </c>
      <c r="AW197">
        <f>IF(doba!$R52&lt;=AW$163,IF(doba!$S52&gt;AW$163,AW$164,0),0)</f>
        <v>0</v>
      </c>
      <c r="AX197">
        <f>IF(doba!$R52&lt;=AX$163,IF(doba!$S52&gt;AX$163,AX$164,0),0)</f>
        <v>0</v>
      </c>
      <c r="AY197">
        <f>IF(doba!$R52&lt;=AY$163,IF(doba!$S52&gt;AY$163,AY$164,0),0)</f>
        <v>0</v>
      </c>
      <c r="AZ197">
        <f>IF(doba!$R52&lt;=AZ$163,IF(doba!$S52&gt;AZ$163,AZ$164,0),0)</f>
        <v>0</v>
      </c>
      <c r="BA197">
        <f>IF(doba!$R52&lt;=BA$163,IF(doba!$S52&gt;BA$163,BA$164,0),0)</f>
        <v>0</v>
      </c>
      <c r="BB197">
        <f>IF(doba!$R52&lt;=BB$163,IF(doba!$S52&gt;BB$163,BB$164,0),0)</f>
        <v>0</v>
      </c>
      <c r="BC197">
        <f>IF(doba!$R52&lt;=BC$163,IF(doba!$S52&gt;BC$163,BC$164,0),0)</f>
        <v>0</v>
      </c>
      <c r="BD197">
        <f>IF(doba!$R52&lt;=BD$163,IF(doba!$S52&gt;BD$163,BD$164,0),0)</f>
        <v>0</v>
      </c>
      <c r="BE197">
        <f>IF(doba!$R52&lt;=BE$163,IF(doba!$S52&gt;BE$163,BE$164,0),0)</f>
        <v>0</v>
      </c>
      <c r="BF197" s="1">
        <f t="shared" si="7"/>
        <v>0</v>
      </c>
    </row>
    <row r="198" spans="1:58" x14ac:dyDescent="0.2">
      <c r="A198">
        <v>34</v>
      </c>
      <c r="B198">
        <f>doba!$R53</f>
        <v>0</v>
      </c>
      <c r="C198">
        <f>doba!$S53</f>
        <v>0</v>
      </c>
      <c r="E198">
        <f>IF(doba!$R53&lt;=E$163,IF(doba!$S53&gt;E$163,E$164,0),0)</f>
        <v>0</v>
      </c>
      <c r="F198">
        <f>IF(doba!$R53&lt;=F$163,IF(doba!$S53&gt;F$163,F$164,0),0)</f>
        <v>0</v>
      </c>
      <c r="G198">
        <f>IF(doba!$R53&lt;=G$163,IF(doba!$S53&gt;G$163,G$164,0),0)</f>
        <v>0</v>
      </c>
      <c r="H198">
        <f>IF(doba!$R53&lt;=H$163,IF(doba!$S53&gt;H$163,H$164,0),0)</f>
        <v>0</v>
      </c>
      <c r="I198">
        <f>IF(doba!$R53&lt;=I$163,IF(doba!$S53&gt;I$163,I$164,0),0)</f>
        <v>0</v>
      </c>
      <c r="J198">
        <f>IF(doba!$R53&lt;=J$163,IF(doba!$S53&gt;J$163,J$164,0),0)</f>
        <v>0</v>
      </c>
      <c r="K198">
        <f>IF(doba!$R53&lt;=K$163,IF(doba!$S53&gt;K$163,K$164,0),0)</f>
        <v>0</v>
      </c>
      <c r="L198">
        <f>IF(doba!$R53&lt;=L$163,IF(doba!$S53&gt;L$163,L$164,0),0)</f>
        <v>0</v>
      </c>
      <c r="M198">
        <f>IF(doba!$R53&lt;=M$163,IF(doba!$S53&gt;M$163,M$164,0),0)</f>
        <v>0</v>
      </c>
      <c r="N198">
        <f>IF(doba!$R53&lt;=N$163,IF(doba!$S53&gt;N$163,N$164,0),0)</f>
        <v>0</v>
      </c>
      <c r="O198">
        <f>IF(doba!$R53&lt;=O$163,IF(doba!$S53&gt;O$163,O$164,0),0)</f>
        <v>0</v>
      </c>
      <c r="P198">
        <f>IF(doba!$R53&lt;=P$163,IF(doba!$S53&gt;P$163,P$164,0),0)</f>
        <v>0</v>
      </c>
      <c r="Q198">
        <f>IF(doba!$R53&lt;=Q$163,IF(doba!$S53&gt;Q$163,Q$164,0),0)</f>
        <v>0</v>
      </c>
      <c r="R198">
        <f>IF(doba!$R53&lt;=R$163,IF(doba!$S53&gt;R$163,R$164,0),0)</f>
        <v>0</v>
      </c>
      <c r="S198">
        <f>IF(doba!$R53&lt;=S$163,IF(doba!$S53&gt;S$163,S$164,0),0)</f>
        <v>0</v>
      </c>
      <c r="T198">
        <f>IF(doba!$R53&lt;=T$163,IF(doba!$S53&gt;T$163,T$164,0),0)</f>
        <v>0</v>
      </c>
      <c r="U198">
        <f>IF(doba!$R53&lt;=U$163,IF(doba!$S53&gt;U$163,U$164,0),0)</f>
        <v>0</v>
      </c>
      <c r="V198">
        <f>IF(doba!$R53&lt;=V$163,IF(doba!$S53&gt;V$163,V$164,0),0)</f>
        <v>0</v>
      </c>
      <c r="W198">
        <f>IF(doba!$R53&lt;=W$163,IF(doba!$S53&gt;W$163,W$164,0),0)</f>
        <v>0</v>
      </c>
      <c r="X198">
        <f>IF(doba!$R53&lt;=X$163,IF(doba!$S53&gt;X$163,X$164,0),0)</f>
        <v>0</v>
      </c>
      <c r="Y198">
        <f>IF(doba!$R53&lt;=Y$163,IF(doba!$S53&gt;Y$163,Y$164,0),0)</f>
        <v>0</v>
      </c>
      <c r="Z198">
        <f>IF(doba!$R53&lt;=Z$163,IF(doba!$S53&gt;Z$163,Z$164,0),0)</f>
        <v>0</v>
      </c>
      <c r="AA198">
        <f>IF(doba!$R53&lt;=AA$163,IF(doba!$S53&gt;AA$163,AA$164,0),0)</f>
        <v>0</v>
      </c>
      <c r="AB198">
        <f>IF(doba!$R53&lt;=AB$163,IF(doba!$S53&gt;AB$163,AB$164,0),0)</f>
        <v>0</v>
      </c>
      <c r="AC198" s="1">
        <f t="shared" si="6"/>
        <v>0</v>
      </c>
      <c r="AH198">
        <f>IF(doba!$R53&lt;=AH$163,IF(doba!$S53&gt;AH$163,AH$164,0),0)</f>
        <v>0</v>
      </c>
      <c r="AI198">
        <f>IF(doba!$R53&lt;=AI$163,IF(doba!$S53&gt;AI$163,AI$164,0),0)</f>
        <v>0</v>
      </c>
      <c r="AJ198">
        <f>IF(doba!$R53&lt;=AJ$163,IF(doba!$S53&gt;AJ$163,AJ$164,0),0)</f>
        <v>0</v>
      </c>
      <c r="AK198">
        <f>IF(doba!$R53&lt;=AK$163,IF(doba!$S53&gt;AK$163,AK$164,0),0)</f>
        <v>0</v>
      </c>
      <c r="AL198">
        <f>IF(doba!$R53&lt;=AL$163,IF(doba!$S53&gt;AL$163,AL$164,0),0)</f>
        <v>0</v>
      </c>
      <c r="AM198">
        <f>IF(doba!$R53&lt;=AM$163,IF(doba!$S53&gt;AM$163,AM$164,0),0)</f>
        <v>0</v>
      </c>
      <c r="AN198">
        <f>IF(doba!$R53&lt;=AN$163,IF(doba!$S53&gt;AN$163,AN$164,0),0)</f>
        <v>0</v>
      </c>
      <c r="AO198">
        <f>IF(doba!$R53&lt;=AO$163,IF(doba!$S53&gt;AO$163,AO$164,0),0)</f>
        <v>0</v>
      </c>
      <c r="AP198">
        <f>IF(doba!$R53&lt;=AP$163,IF(doba!$S53&gt;AP$163,AP$164,0),0)</f>
        <v>0</v>
      </c>
      <c r="AQ198">
        <f>IF(doba!$R53&lt;=AQ$163,IF(doba!$S53&gt;AQ$163,AQ$164,0),0)</f>
        <v>0</v>
      </c>
      <c r="AR198">
        <f>IF(doba!$R53&lt;=AR$163,IF(doba!$S53&gt;AR$163,AR$164,0),0)</f>
        <v>0</v>
      </c>
      <c r="AS198">
        <f>IF(doba!$R53&lt;=AS$163,IF(doba!$S53&gt;AS$163,AS$164,0),0)</f>
        <v>0</v>
      </c>
      <c r="AT198">
        <f>IF(doba!$R53&lt;=AT$163,IF(doba!$S53&gt;AT$163,AT$164,0),0)</f>
        <v>0</v>
      </c>
      <c r="AU198">
        <f>IF(doba!$R53&lt;=AU$163,IF(doba!$S53&gt;AU$163,AU$164,0),0)</f>
        <v>0</v>
      </c>
      <c r="AV198">
        <f>IF(doba!$R53&lt;=AV$163,IF(doba!$S53&gt;AV$163,AV$164,0),0)</f>
        <v>0</v>
      </c>
      <c r="AW198">
        <f>IF(doba!$R53&lt;=AW$163,IF(doba!$S53&gt;AW$163,AW$164,0),0)</f>
        <v>0</v>
      </c>
      <c r="AX198">
        <f>IF(doba!$R53&lt;=AX$163,IF(doba!$S53&gt;AX$163,AX$164,0),0)</f>
        <v>0</v>
      </c>
      <c r="AY198">
        <f>IF(doba!$R53&lt;=AY$163,IF(doba!$S53&gt;AY$163,AY$164,0),0)</f>
        <v>0</v>
      </c>
      <c r="AZ198">
        <f>IF(doba!$R53&lt;=AZ$163,IF(doba!$S53&gt;AZ$163,AZ$164,0),0)</f>
        <v>0</v>
      </c>
      <c r="BA198">
        <f>IF(doba!$R53&lt;=BA$163,IF(doba!$S53&gt;BA$163,BA$164,0),0)</f>
        <v>0</v>
      </c>
      <c r="BB198">
        <f>IF(doba!$R53&lt;=BB$163,IF(doba!$S53&gt;BB$163,BB$164,0),0)</f>
        <v>0</v>
      </c>
      <c r="BC198">
        <f>IF(doba!$R53&lt;=BC$163,IF(doba!$S53&gt;BC$163,BC$164,0),0)</f>
        <v>0</v>
      </c>
      <c r="BD198">
        <f>IF(doba!$R53&lt;=BD$163,IF(doba!$S53&gt;BD$163,BD$164,0),0)</f>
        <v>0</v>
      </c>
      <c r="BE198">
        <f>IF(doba!$R53&lt;=BE$163,IF(doba!$S53&gt;BE$163,BE$164,0),0)</f>
        <v>0</v>
      </c>
      <c r="BF198" s="1">
        <f t="shared" si="7"/>
        <v>0</v>
      </c>
    </row>
    <row r="199" spans="1:58" x14ac:dyDescent="0.2">
      <c r="A199">
        <v>35</v>
      </c>
      <c r="B199">
        <f>doba!$R54</f>
        <v>0</v>
      </c>
      <c r="C199">
        <f>doba!$S54</f>
        <v>0</v>
      </c>
      <c r="E199">
        <f>IF(doba!$R54&lt;=E$163,IF(doba!$S54&gt;E$163,E$164,0),0)</f>
        <v>0</v>
      </c>
      <c r="F199">
        <f>IF(doba!$R54&lt;=F$163,IF(doba!$S54&gt;F$163,F$164,0),0)</f>
        <v>0</v>
      </c>
      <c r="G199">
        <f>IF(doba!$R54&lt;=G$163,IF(doba!$S54&gt;G$163,G$164,0),0)</f>
        <v>0</v>
      </c>
      <c r="H199">
        <f>IF(doba!$R54&lt;=H$163,IF(doba!$S54&gt;H$163,H$164,0),0)</f>
        <v>0</v>
      </c>
      <c r="I199">
        <f>IF(doba!$R54&lt;=I$163,IF(doba!$S54&gt;I$163,I$164,0),0)</f>
        <v>0</v>
      </c>
      <c r="J199">
        <f>IF(doba!$R54&lt;=J$163,IF(doba!$S54&gt;J$163,J$164,0),0)</f>
        <v>0</v>
      </c>
      <c r="K199">
        <f>IF(doba!$R54&lt;=K$163,IF(doba!$S54&gt;K$163,K$164,0),0)</f>
        <v>0</v>
      </c>
      <c r="L199">
        <f>IF(doba!$R54&lt;=L$163,IF(doba!$S54&gt;L$163,L$164,0),0)</f>
        <v>0</v>
      </c>
      <c r="M199">
        <f>IF(doba!$R54&lt;=M$163,IF(doba!$S54&gt;M$163,M$164,0),0)</f>
        <v>0</v>
      </c>
      <c r="N199">
        <f>IF(doba!$R54&lt;=N$163,IF(doba!$S54&gt;N$163,N$164,0),0)</f>
        <v>0</v>
      </c>
      <c r="O199">
        <f>IF(doba!$R54&lt;=O$163,IF(doba!$S54&gt;O$163,O$164,0),0)</f>
        <v>0</v>
      </c>
      <c r="P199">
        <f>IF(doba!$R54&lt;=P$163,IF(doba!$S54&gt;P$163,P$164,0),0)</f>
        <v>0</v>
      </c>
      <c r="Q199">
        <f>IF(doba!$R54&lt;=Q$163,IF(doba!$S54&gt;Q$163,Q$164,0),0)</f>
        <v>0</v>
      </c>
      <c r="R199">
        <f>IF(doba!$R54&lt;=R$163,IF(doba!$S54&gt;R$163,R$164,0),0)</f>
        <v>0</v>
      </c>
      <c r="S199">
        <f>IF(doba!$R54&lt;=S$163,IF(doba!$S54&gt;S$163,S$164,0),0)</f>
        <v>0</v>
      </c>
      <c r="T199">
        <f>IF(doba!$R54&lt;=T$163,IF(doba!$S54&gt;T$163,T$164,0),0)</f>
        <v>0</v>
      </c>
      <c r="U199">
        <f>IF(doba!$R54&lt;=U$163,IF(doba!$S54&gt;U$163,U$164,0),0)</f>
        <v>0</v>
      </c>
      <c r="V199">
        <f>IF(doba!$R54&lt;=V$163,IF(doba!$S54&gt;V$163,V$164,0),0)</f>
        <v>0</v>
      </c>
      <c r="W199">
        <f>IF(doba!$R54&lt;=W$163,IF(doba!$S54&gt;W$163,W$164,0),0)</f>
        <v>0</v>
      </c>
      <c r="X199">
        <f>IF(doba!$R54&lt;=X$163,IF(doba!$S54&gt;X$163,X$164,0),0)</f>
        <v>0</v>
      </c>
      <c r="Y199">
        <f>IF(doba!$R54&lt;=Y$163,IF(doba!$S54&gt;Y$163,Y$164,0),0)</f>
        <v>0</v>
      </c>
      <c r="Z199">
        <f>IF(doba!$R54&lt;=Z$163,IF(doba!$S54&gt;Z$163,Z$164,0),0)</f>
        <v>0</v>
      </c>
      <c r="AA199">
        <f>IF(doba!$R54&lt;=AA$163,IF(doba!$S54&gt;AA$163,AA$164,0),0)</f>
        <v>0</v>
      </c>
      <c r="AB199">
        <f>IF(doba!$R54&lt;=AB$163,IF(doba!$S54&gt;AB$163,AB$164,0),0)</f>
        <v>0</v>
      </c>
      <c r="AC199" s="1">
        <f t="shared" si="6"/>
        <v>0</v>
      </c>
      <c r="AH199">
        <f>IF(doba!$R54&lt;=AH$163,IF(doba!$S54&gt;AH$163,AH$164,0),0)</f>
        <v>0</v>
      </c>
      <c r="AI199">
        <f>IF(doba!$R54&lt;=AI$163,IF(doba!$S54&gt;AI$163,AI$164,0),0)</f>
        <v>0</v>
      </c>
      <c r="AJ199">
        <f>IF(doba!$R54&lt;=AJ$163,IF(doba!$S54&gt;AJ$163,AJ$164,0),0)</f>
        <v>0</v>
      </c>
      <c r="AK199">
        <f>IF(doba!$R54&lt;=AK$163,IF(doba!$S54&gt;AK$163,AK$164,0),0)</f>
        <v>0</v>
      </c>
      <c r="AL199">
        <f>IF(doba!$R54&lt;=AL$163,IF(doba!$S54&gt;AL$163,AL$164,0),0)</f>
        <v>0</v>
      </c>
      <c r="AM199">
        <f>IF(doba!$R54&lt;=AM$163,IF(doba!$S54&gt;AM$163,AM$164,0),0)</f>
        <v>0</v>
      </c>
      <c r="AN199">
        <f>IF(doba!$R54&lt;=AN$163,IF(doba!$S54&gt;AN$163,AN$164,0),0)</f>
        <v>0</v>
      </c>
      <c r="AO199">
        <f>IF(doba!$R54&lt;=AO$163,IF(doba!$S54&gt;AO$163,AO$164,0),0)</f>
        <v>0</v>
      </c>
      <c r="AP199">
        <f>IF(doba!$R54&lt;=AP$163,IF(doba!$S54&gt;AP$163,AP$164,0),0)</f>
        <v>0</v>
      </c>
      <c r="AQ199">
        <f>IF(doba!$R54&lt;=AQ$163,IF(doba!$S54&gt;AQ$163,AQ$164,0),0)</f>
        <v>0</v>
      </c>
      <c r="AR199">
        <f>IF(doba!$R54&lt;=AR$163,IF(doba!$S54&gt;AR$163,AR$164,0),0)</f>
        <v>0</v>
      </c>
      <c r="AS199">
        <f>IF(doba!$R54&lt;=AS$163,IF(doba!$S54&gt;AS$163,AS$164,0),0)</f>
        <v>0</v>
      </c>
      <c r="AT199">
        <f>IF(doba!$R54&lt;=AT$163,IF(doba!$S54&gt;AT$163,AT$164,0),0)</f>
        <v>0</v>
      </c>
      <c r="AU199">
        <f>IF(doba!$R54&lt;=AU$163,IF(doba!$S54&gt;AU$163,AU$164,0),0)</f>
        <v>0</v>
      </c>
      <c r="AV199">
        <f>IF(doba!$R54&lt;=AV$163,IF(doba!$S54&gt;AV$163,AV$164,0),0)</f>
        <v>0</v>
      </c>
      <c r="AW199">
        <f>IF(doba!$R54&lt;=AW$163,IF(doba!$S54&gt;AW$163,AW$164,0),0)</f>
        <v>0</v>
      </c>
      <c r="AX199">
        <f>IF(doba!$R54&lt;=AX$163,IF(doba!$S54&gt;AX$163,AX$164,0),0)</f>
        <v>0</v>
      </c>
      <c r="AY199">
        <f>IF(doba!$R54&lt;=AY$163,IF(doba!$S54&gt;AY$163,AY$164,0),0)</f>
        <v>0</v>
      </c>
      <c r="AZ199">
        <f>IF(doba!$R54&lt;=AZ$163,IF(doba!$S54&gt;AZ$163,AZ$164,0),0)</f>
        <v>0</v>
      </c>
      <c r="BA199">
        <f>IF(doba!$R54&lt;=BA$163,IF(doba!$S54&gt;BA$163,BA$164,0),0)</f>
        <v>0</v>
      </c>
      <c r="BB199">
        <f>IF(doba!$R54&lt;=BB$163,IF(doba!$S54&gt;BB$163,BB$164,0),0)</f>
        <v>0</v>
      </c>
      <c r="BC199">
        <f>IF(doba!$R54&lt;=BC$163,IF(doba!$S54&gt;BC$163,BC$164,0),0)</f>
        <v>0</v>
      </c>
      <c r="BD199">
        <f>IF(doba!$R54&lt;=BD$163,IF(doba!$S54&gt;BD$163,BD$164,0),0)</f>
        <v>0</v>
      </c>
      <c r="BE199">
        <f>IF(doba!$R54&lt;=BE$163,IF(doba!$S54&gt;BE$163,BE$164,0),0)</f>
        <v>0</v>
      </c>
      <c r="BF199" s="1">
        <f t="shared" si="7"/>
        <v>0</v>
      </c>
    </row>
    <row r="200" spans="1:58" x14ac:dyDescent="0.2">
      <c r="A200">
        <v>36</v>
      </c>
      <c r="B200">
        <f>doba!$R55</f>
        <v>0</v>
      </c>
      <c r="C200">
        <f>doba!$S55</f>
        <v>0</v>
      </c>
      <c r="E200">
        <f>IF(doba!$R55&lt;=E$163,IF(doba!$S55&gt;E$163,E$164,0),0)</f>
        <v>0</v>
      </c>
      <c r="F200">
        <f>IF(doba!$R55&lt;=F$163,IF(doba!$S55&gt;F$163,F$164,0),0)</f>
        <v>0</v>
      </c>
      <c r="G200">
        <f>IF(doba!$R55&lt;=G$163,IF(doba!$S55&gt;G$163,G$164,0),0)</f>
        <v>0</v>
      </c>
      <c r="H200">
        <f>IF(doba!$R55&lt;=H$163,IF(doba!$S55&gt;H$163,H$164,0),0)</f>
        <v>0</v>
      </c>
      <c r="I200">
        <f>IF(doba!$R55&lt;=I$163,IF(doba!$S55&gt;I$163,I$164,0),0)</f>
        <v>0</v>
      </c>
      <c r="J200">
        <f>IF(doba!$R55&lt;=J$163,IF(doba!$S55&gt;J$163,J$164,0),0)</f>
        <v>0</v>
      </c>
      <c r="K200">
        <f>IF(doba!$R55&lt;=K$163,IF(doba!$S55&gt;K$163,K$164,0),0)</f>
        <v>0</v>
      </c>
      <c r="L200">
        <f>IF(doba!$R55&lt;=L$163,IF(doba!$S55&gt;L$163,L$164,0),0)</f>
        <v>0</v>
      </c>
      <c r="M200">
        <f>IF(doba!$R55&lt;=M$163,IF(doba!$S55&gt;M$163,M$164,0),0)</f>
        <v>0</v>
      </c>
      <c r="N200">
        <f>IF(doba!$R55&lt;=N$163,IF(doba!$S55&gt;N$163,N$164,0),0)</f>
        <v>0</v>
      </c>
      <c r="O200">
        <f>IF(doba!$R55&lt;=O$163,IF(doba!$S55&gt;O$163,O$164,0),0)</f>
        <v>0</v>
      </c>
      <c r="P200">
        <f>IF(doba!$R55&lt;=P$163,IF(doba!$S55&gt;P$163,P$164,0),0)</f>
        <v>0</v>
      </c>
      <c r="Q200">
        <f>IF(doba!$R55&lt;=Q$163,IF(doba!$S55&gt;Q$163,Q$164,0),0)</f>
        <v>0</v>
      </c>
      <c r="R200">
        <f>IF(doba!$R55&lt;=R$163,IF(doba!$S55&gt;R$163,R$164,0),0)</f>
        <v>0</v>
      </c>
      <c r="S200">
        <f>IF(doba!$R55&lt;=S$163,IF(doba!$S55&gt;S$163,S$164,0),0)</f>
        <v>0</v>
      </c>
      <c r="T200">
        <f>IF(doba!$R55&lt;=T$163,IF(doba!$S55&gt;T$163,T$164,0),0)</f>
        <v>0</v>
      </c>
      <c r="U200">
        <f>IF(doba!$R55&lt;=U$163,IF(doba!$S55&gt;U$163,U$164,0),0)</f>
        <v>0</v>
      </c>
      <c r="V200">
        <f>IF(doba!$R55&lt;=V$163,IF(doba!$S55&gt;V$163,V$164,0),0)</f>
        <v>0</v>
      </c>
      <c r="W200">
        <f>IF(doba!$R55&lt;=W$163,IF(doba!$S55&gt;W$163,W$164,0),0)</f>
        <v>0</v>
      </c>
      <c r="X200">
        <f>IF(doba!$R55&lt;=X$163,IF(doba!$S55&gt;X$163,X$164,0),0)</f>
        <v>0</v>
      </c>
      <c r="Y200">
        <f>IF(doba!$R55&lt;=Y$163,IF(doba!$S55&gt;Y$163,Y$164,0),0)</f>
        <v>0</v>
      </c>
      <c r="Z200">
        <f>IF(doba!$R55&lt;=Z$163,IF(doba!$S55&gt;Z$163,Z$164,0),0)</f>
        <v>0</v>
      </c>
      <c r="AA200">
        <f>IF(doba!$R55&lt;=AA$163,IF(doba!$S55&gt;AA$163,AA$164,0),0)</f>
        <v>0</v>
      </c>
      <c r="AB200">
        <f>IF(doba!$R55&lt;=AB$163,IF(doba!$S55&gt;AB$163,AB$164,0),0)</f>
        <v>0</v>
      </c>
      <c r="AC200" s="1">
        <f t="shared" si="6"/>
        <v>0</v>
      </c>
      <c r="AH200">
        <f>IF(doba!$R55&lt;=AH$163,IF(doba!$S55&gt;AH$163,AH$164,0),0)</f>
        <v>0</v>
      </c>
      <c r="AI200">
        <f>IF(doba!$R55&lt;=AI$163,IF(doba!$S55&gt;AI$163,AI$164,0),0)</f>
        <v>0</v>
      </c>
      <c r="AJ200">
        <f>IF(doba!$R55&lt;=AJ$163,IF(doba!$S55&gt;AJ$163,AJ$164,0),0)</f>
        <v>0</v>
      </c>
      <c r="AK200">
        <f>IF(doba!$R55&lt;=AK$163,IF(doba!$S55&gt;AK$163,AK$164,0),0)</f>
        <v>0</v>
      </c>
      <c r="AL200">
        <f>IF(doba!$R55&lt;=AL$163,IF(doba!$S55&gt;AL$163,AL$164,0),0)</f>
        <v>0</v>
      </c>
      <c r="AM200">
        <f>IF(doba!$R55&lt;=AM$163,IF(doba!$S55&gt;AM$163,AM$164,0),0)</f>
        <v>0</v>
      </c>
      <c r="AN200">
        <f>IF(doba!$R55&lt;=AN$163,IF(doba!$S55&gt;AN$163,AN$164,0),0)</f>
        <v>0</v>
      </c>
      <c r="AO200">
        <f>IF(doba!$R55&lt;=AO$163,IF(doba!$S55&gt;AO$163,AO$164,0),0)</f>
        <v>0</v>
      </c>
      <c r="AP200">
        <f>IF(doba!$R55&lt;=AP$163,IF(doba!$S55&gt;AP$163,AP$164,0),0)</f>
        <v>0</v>
      </c>
      <c r="AQ200">
        <f>IF(doba!$R55&lt;=AQ$163,IF(doba!$S55&gt;AQ$163,AQ$164,0),0)</f>
        <v>0</v>
      </c>
      <c r="AR200">
        <f>IF(doba!$R55&lt;=AR$163,IF(doba!$S55&gt;AR$163,AR$164,0),0)</f>
        <v>0</v>
      </c>
      <c r="AS200">
        <f>IF(doba!$R55&lt;=AS$163,IF(doba!$S55&gt;AS$163,AS$164,0),0)</f>
        <v>0</v>
      </c>
      <c r="AT200">
        <f>IF(doba!$R55&lt;=AT$163,IF(doba!$S55&gt;AT$163,AT$164,0),0)</f>
        <v>0</v>
      </c>
      <c r="AU200">
        <f>IF(doba!$R55&lt;=AU$163,IF(doba!$S55&gt;AU$163,AU$164,0),0)</f>
        <v>0</v>
      </c>
      <c r="AV200">
        <f>IF(doba!$R55&lt;=AV$163,IF(doba!$S55&gt;AV$163,AV$164,0),0)</f>
        <v>0</v>
      </c>
      <c r="AW200">
        <f>IF(doba!$R55&lt;=AW$163,IF(doba!$S55&gt;AW$163,AW$164,0),0)</f>
        <v>0</v>
      </c>
      <c r="AX200">
        <f>IF(doba!$R55&lt;=AX$163,IF(doba!$S55&gt;AX$163,AX$164,0),0)</f>
        <v>0</v>
      </c>
      <c r="AY200">
        <f>IF(doba!$R55&lt;=AY$163,IF(doba!$S55&gt;AY$163,AY$164,0),0)</f>
        <v>0</v>
      </c>
      <c r="AZ200">
        <f>IF(doba!$R55&lt;=AZ$163,IF(doba!$S55&gt;AZ$163,AZ$164,0),0)</f>
        <v>0</v>
      </c>
      <c r="BA200">
        <f>IF(doba!$R55&lt;=BA$163,IF(doba!$S55&gt;BA$163,BA$164,0),0)</f>
        <v>0</v>
      </c>
      <c r="BB200">
        <f>IF(doba!$R55&lt;=BB$163,IF(doba!$S55&gt;BB$163,BB$164,0),0)</f>
        <v>0</v>
      </c>
      <c r="BC200">
        <f>IF(doba!$R55&lt;=BC$163,IF(doba!$S55&gt;BC$163,BC$164,0),0)</f>
        <v>0</v>
      </c>
      <c r="BD200">
        <f>IF(doba!$R55&lt;=BD$163,IF(doba!$S55&gt;BD$163,BD$164,0),0)</f>
        <v>0</v>
      </c>
      <c r="BE200">
        <f>IF(doba!$R55&lt;=BE$163,IF(doba!$S55&gt;BE$163,BE$164,0),0)</f>
        <v>0</v>
      </c>
      <c r="BF200" s="1">
        <f t="shared" si="7"/>
        <v>0</v>
      </c>
    </row>
    <row r="201" spans="1:58" x14ac:dyDescent="0.2">
      <c r="A201">
        <v>37</v>
      </c>
      <c r="B201">
        <f>doba!$R56</f>
        <v>0</v>
      </c>
      <c r="C201">
        <f>doba!$S56</f>
        <v>0</v>
      </c>
      <c r="E201">
        <f>IF(doba!$R56&lt;=E$163,IF(doba!$S56&gt;E$163,E$164,0),0)</f>
        <v>0</v>
      </c>
      <c r="F201">
        <f>IF(doba!$R56&lt;=F$163,IF(doba!$S56&gt;F$163,F$164,0),0)</f>
        <v>0</v>
      </c>
      <c r="G201">
        <f>IF(doba!$R56&lt;=G$163,IF(doba!$S56&gt;G$163,G$164,0),0)</f>
        <v>0</v>
      </c>
      <c r="H201">
        <f>IF(doba!$R56&lt;=H$163,IF(doba!$S56&gt;H$163,H$164,0),0)</f>
        <v>0</v>
      </c>
      <c r="I201">
        <f>IF(doba!$R56&lt;=I$163,IF(doba!$S56&gt;I$163,I$164,0),0)</f>
        <v>0</v>
      </c>
      <c r="J201">
        <f>IF(doba!$R56&lt;=J$163,IF(doba!$S56&gt;J$163,J$164,0),0)</f>
        <v>0</v>
      </c>
      <c r="K201">
        <f>IF(doba!$R56&lt;=K$163,IF(doba!$S56&gt;K$163,K$164,0),0)</f>
        <v>0</v>
      </c>
      <c r="L201">
        <f>IF(doba!$R56&lt;=L$163,IF(doba!$S56&gt;L$163,L$164,0),0)</f>
        <v>0</v>
      </c>
      <c r="M201">
        <f>IF(doba!$R56&lt;=M$163,IF(doba!$S56&gt;M$163,M$164,0),0)</f>
        <v>0</v>
      </c>
      <c r="N201">
        <f>IF(doba!$R56&lt;=N$163,IF(doba!$S56&gt;N$163,N$164,0),0)</f>
        <v>0</v>
      </c>
      <c r="O201">
        <f>IF(doba!$R56&lt;=O$163,IF(doba!$S56&gt;O$163,O$164,0),0)</f>
        <v>0</v>
      </c>
      <c r="P201">
        <f>IF(doba!$R56&lt;=P$163,IF(doba!$S56&gt;P$163,P$164,0),0)</f>
        <v>0</v>
      </c>
      <c r="Q201">
        <f>IF(doba!$R56&lt;=Q$163,IF(doba!$S56&gt;Q$163,Q$164,0),0)</f>
        <v>0</v>
      </c>
      <c r="R201">
        <f>IF(doba!$R56&lt;=R$163,IF(doba!$S56&gt;R$163,R$164,0),0)</f>
        <v>0</v>
      </c>
      <c r="S201">
        <f>IF(doba!$R56&lt;=S$163,IF(doba!$S56&gt;S$163,S$164,0),0)</f>
        <v>0</v>
      </c>
      <c r="T201">
        <f>IF(doba!$R56&lt;=T$163,IF(doba!$S56&gt;T$163,T$164,0),0)</f>
        <v>0</v>
      </c>
      <c r="U201">
        <f>IF(doba!$R56&lt;=U$163,IF(doba!$S56&gt;U$163,U$164,0),0)</f>
        <v>0</v>
      </c>
      <c r="V201">
        <f>IF(doba!$R56&lt;=V$163,IF(doba!$S56&gt;V$163,V$164,0),0)</f>
        <v>0</v>
      </c>
      <c r="W201">
        <f>IF(doba!$R56&lt;=W$163,IF(doba!$S56&gt;W$163,W$164,0),0)</f>
        <v>0</v>
      </c>
      <c r="X201">
        <f>IF(doba!$R56&lt;=X$163,IF(doba!$S56&gt;X$163,X$164,0),0)</f>
        <v>0</v>
      </c>
      <c r="Y201">
        <f>IF(doba!$R56&lt;=Y$163,IF(doba!$S56&gt;Y$163,Y$164,0),0)</f>
        <v>0</v>
      </c>
      <c r="Z201">
        <f>IF(doba!$R56&lt;=Z$163,IF(doba!$S56&gt;Z$163,Z$164,0),0)</f>
        <v>0</v>
      </c>
      <c r="AA201">
        <f>IF(doba!$R56&lt;=AA$163,IF(doba!$S56&gt;AA$163,AA$164,0),0)</f>
        <v>0</v>
      </c>
      <c r="AB201">
        <f>IF(doba!$R56&lt;=AB$163,IF(doba!$S56&gt;AB$163,AB$164,0),0)</f>
        <v>0</v>
      </c>
      <c r="AC201" s="1">
        <f t="shared" si="6"/>
        <v>0</v>
      </c>
      <c r="AH201">
        <f>IF(doba!$R56&lt;=AH$163,IF(doba!$S56&gt;AH$163,AH$164,0),0)</f>
        <v>0</v>
      </c>
      <c r="AI201">
        <f>IF(doba!$R56&lt;=AI$163,IF(doba!$S56&gt;AI$163,AI$164,0),0)</f>
        <v>0</v>
      </c>
      <c r="AJ201">
        <f>IF(doba!$R56&lt;=AJ$163,IF(doba!$S56&gt;AJ$163,AJ$164,0),0)</f>
        <v>0</v>
      </c>
      <c r="AK201">
        <f>IF(doba!$R56&lt;=AK$163,IF(doba!$S56&gt;AK$163,AK$164,0),0)</f>
        <v>0</v>
      </c>
      <c r="AL201">
        <f>IF(doba!$R56&lt;=AL$163,IF(doba!$S56&gt;AL$163,AL$164,0),0)</f>
        <v>0</v>
      </c>
      <c r="AM201">
        <f>IF(doba!$R56&lt;=AM$163,IF(doba!$S56&gt;AM$163,AM$164,0),0)</f>
        <v>0</v>
      </c>
      <c r="AN201">
        <f>IF(doba!$R56&lt;=AN$163,IF(doba!$S56&gt;AN$163,AN$164,0),0)</f>
        <v>0</v>
      </c>
      <c r="AO201">
        <f>IF(doba!$R56&lt;=AO$163,IF(doba!$S56&gt;AO$163,AO$164,0),0)</f>
        <v>0</v>
      </c>
      <c r="AP201">
        <f>IF(doba!$R56&lt;=AP$163,IF(doba!$S56&gt;AP$163,AP$164,0),0)</f>
        <v>0</v>
      </c>
      <c r="AQ201">
        <f>IF(doba!$R56&lt;=AQ$163,IF(doba!$S56&gt;AQ$163,AQ$164,0),0)</f>
        <v>0</v>
      </c>
      <c r="AR201">
        <f>IF(doba!$R56&lt;=AR$163,IF(doba!$S56&gt;AR$163,AR$164,0),0)</f>
        <v>0</v>
      </c>
      <c r="AS201">
        <f>IF(doba!$R56&lt;=AS$163,IF(doba!$S56&gt;AS$163,AS$164,0),0)</f>
        <v>0</v>
      </c>
      <c r="AT201">
        <f>IF(doba!$R56&lt;=AT$163,IF(doba!$S56&gt;AT$163,AT$164,0),0)</f>
        <v>0</v>
      </c>
      <c r="AU201">
        <f>IF(doba!$R56&lt;=AU$163,IF(doba!$S56&gt;AU$163,AU$164,0),0)</f>
        <v>0</v>
      </c>
      <c r="AV201">
        <f>IF(doba!$R56&lt;=AV$163,IF(doba!$S56&gt;AV$163,AV$164,0),0)</f>
        <v>0</v>
      </c>
      <c r="AW201">
        <f>IF(doba!$R56&lt;=AW$163,IF(doba!$S56&gt;AW$163,AW$164,0),0)</f>
        <v>0</v>
      </c>
      <c r="AX201">
        <f>IF(doba!$R56&lt;=AX$163,IF(doba!$S56&gt;AX$163,AX$164,0),0)</f>
        <v>0</v>
      </c>
      <c r="AY201">
        <f>IF(doba!$R56&lt;=AY$163,IF(doba!$S56&gt;AY$163,AY$164,0),0)</f>
        <v>0</v>
      </c>
      <c r="AZ201">
        <f>IF(doba!$R56&lt;=AZ$163,IF(doba!$S56&gt;AZ$163,AZ$164,0),0)</f>
        <v>0</v>
      </c>
      <c r="BA201">
        <f>IF(doba!$R56&lt;=BA$163,IF(doba!$S56&gt;BA$163,BA$164,0),0)</f>
        <v>0</v>
      </c>
      <c r="BB201">
        <f>IF(doba!$R56&lt;=BB$163,IF(doba!$S56&gt;BB$163,BB$164,0),0)</f>
        <v>0</v>
      </c>
      <c r="BC201">
        <f>IF(doba!$R56&lt;=BC$163,IF(doba!$S56&gt;BC$163,BC$164,0),0)</f>
        <v>0</v>
      </c>
      <c r="BD201">
        <f>IF(doba!$R56&lt;=BD$163,IF(doba!$S56&gt;BD$163,BD$164,0),0)</f>
        <v>0</v>
      </c>
      <c r="BE201">
        <f>IF(doba!$R56&lt;=BE$163,IF(doba!$S56&gt;BE$163,BE$164,0),0)</f>
        <v>0</v>
      </c>
      <c r="BF201" s="1">
        <f t="shared" si="7"/>
        <v>0</v>
      </c>
    </row>
    <row r="202" spans="1:58" x14ac:dyDescent="0.2">
      <c r="A202">
        <v>38</v>
      </c>
      <c r="B202">
        <f>doba!$R57</f>
        <v>0</v>
      </c>
      <c r="C202">
        <f>doba!$S57</f>
        <v>0</v>
      </c>
      <c r="E202">
        <f>IF(doba!$R57&lt;=E$163,IF(doba!$S57&gt;E$163,E$164,0),0)</f>
        <v>0</v>
      </c>
      <c r="F202">
        <f>IF(doba!$R57&lt;=F$163,IF(doba!$S57&gt;F$163,F$164,0),0)</f>
        <v>0</v>
      </c>
      <c r="G202">
        <f>IF(doba!$R57&lt;=G$163,IF(doba!$S57&gt;G$163,G$164,0),0)</f>
        <v>0</v>
      </c>
      <c r="H202">
        <f>IF(doba!$R57&lt;=H$163,IF(doba!$S57&gt;H$163,H$164,0),0)</f>
        <v>0</v>
      </c>
      <c r="I202">
        <f>IF(doba!$R57&lt;=I$163,IF(doba!$S57&gt;I$163,I$164,0),0)</f>
        <v>0</v>
      </c>
      <c r="J202">
        <f>IF(doba!$R57&lt;=J$163,IF(doba!$S57&gt;J$163,J$164,0),0)</f>
        <v>0</v>
      </c>
      <c r="K202">
        <f>IF(doba!$R57&lt;=K$163,IF(doba!$S57&gt;K$163,K$164,0),0)</f>
        <v>0</v>
      </c>
      <c r="L202">
        <f>IF(doba!$R57&lt;=L$163,IF(doba!$S57&gt;L$163,L$164,0),0)</f>
        <v>0</v>
      </c>
      <c r="M202">
        <f>IF(doba!$R57&lt;=M$163,IF(doba!$S57&gt;M$163,M$164,0),0)</f>
        <v>0</v>
      </c>
      <c r="N202">
        <f>IF(doba!$R57&lt;=N$163,IF(doba!$S57&gt;N$163,N$164,0),0)</f>
        <v>0</v>
      </c>
      <c r="O202">
        <f>IF(doba!$R57&lt;=O$163,IF(doba!$S57&gt;O$163,O$164,0),0)</f>
        <v>0</v>
      </c>
      <c r="P202">
        <f>IF(doba!$R57&lt;=P$163,IF(doba!$S57&gt;P$163,P$164,0),0)</f>
        <v>0</v>
      </c>
      <c r="Q202">
        <f>IF(doba!$R57&lt;=Q$163,IF(doba!$S57&gt;Q$163,Q$164,0),0)</f>
        <v>0</v>
      </c>
      <c r="R202">
        <f>IF(doba!$R57&lt;=R$163,IF(doba!$S57&gt;R$163,R$164,0),0)</f>
        <v>0</v>
      </c>
      <c r="S202">
        <f>IF(doba!$R57&lt;=S$163,IF(doba!$S57&gt;S$163,S$164,0),0)</f>
        <v>0</v>
      </c>
      <c r="T202">
        <f>IF(doba!$R57&lt;=T$163,IF(doba!$S57&gt;T$163,T$164,0),0)</f>
        <v>0</v>
      </c>
      <c r="U202">
        <f>IF(doba!$R57&lt;=U$163,IF(doba!$S57&gt;U$163,U$164,0),0)</f>
        <v>0</v>
      </c>
      <c r="V202">
        <f>IF(doba!$R57&lt;=V$163,IF(doba!$S57&gt;V$163,V$164,0),0)</f>
        <v>0</v>
      </c>
      <c r="W202">
        <f>IF(doba!$R57&lt;=W$163,IF(doba!$S57&gt;W$163,W$164,0),0)</f>
        <v>0</v>
      </c>
      <c r="X202">
        <f>IF(doba!$R57&lt;=X$163,IF(doba!$S57&gt;X$163,X$164,0),0)</f>
        <v>0</v>
      </c>
      <c r="Y202">
        <f>IF(doba!$R57&lt;=Y$163,IF(doba!$S57&gt;Y$163,Y$164,0),0)</f>
        <v>0</v>
      </c>
      <c r="Z202">
        <f>IF(doba!$R57&lt;=Z$163,IF(doba!$S57&gt;Z$163,Z$164,0),0)</f>
        <v>0</v>
      </c>
      <c r="AA202">
        <f>IF(doba!$R57&lt;=AA$163,IF(doba!$S57&gt;AA$163,AA$164,0),0)</f>
        <v>0</v>
      </c>
      <c r="AB202">
        <f>IF(doba!$R57&lt;=AB$163,IF(doba!$S57&gt;AB$163,AB$164,0),0)</f>
        <v>0</v>
      </c>
      <c r="AC202" s="1">
        <f t="shared" si="6"/>
        <v>0</v>
      </c>
      <c r="AH202">
        <f>IF(doba!$R57&lt;=AH$163,IF(doba!$S57&gt;AH$163,AH$164,0),0)</f>
        <v>0</v>
      </c>
      <c r="AI202">
        <f>IF(doba!$R57&lt;=AI$163,IF(doba!$S57&gt;AI$163,AI$164,0),0)</f>
        <v>0</v>
      </c>
      <c r="AJ202">
        <f>IF(doba!$R57&lt;=AJ$163,IF(doba!$S57&gt;AJ$163,AJ$164,0),0)</f>
        <v>0</v>
      </c>
      <c r="AK202">
        <f>IF(doba!$R57&lt;=AK$163,IF(doba!$S57&gt;AK$163,AK$164,0),0)</f>
        <v>0</v>
      </c>
      <c r="AL202">
        <f>IF(doba!$R57&lt;=AL$163,IF(doba!$S57&gt;AL$163,AL$164,0),0)</f>
        <v>0</v>
      </c>
      <c r="AM202">
        <f>IF(doba!$R57&lt;=AM$163,IF(doba!$S57&gt;AM$163,AM$164,0),0)</f>
        <v>0</v>
      </c>
      <c r="AN202">
        <f>IF(doba!$R57&lt;=AN$163,IF(doba!$S57&gt;AN$163,AN$164,0),0)</f>
        <v>0</v>
      </c>
      <c r="AO202">
        <f>IF(doba!$R57&lt;=AO$163,IF(doba!$S57&gt;AO$163,AO$164,0),0)</f>
        <v>0</v>
      </c>
      <c r="AP202">
        <f>IF(doba!$R57&lt;=AP$163,IF(doba!$S57&gt;AP$163,AP$164,0),0)</f>
        <v>0</v>
      </c>
      <c r="AQ202">
        <f>IF(doba!$R57&lt;=AQ$163,IF(doba!$S57&gt;AQ$163,AQ$164,0),0)</f>
        <v>0</v>
      </c>
      <c r="AR202">
        <f>IF(doba!$R57&lt;=AR$163,IF(doba!$S57&gt;AR$163,AR$164,0),0)</f>
        <v>0</v>
      </c>
      <c r="AS202">
        <f>IF(doba!$R57&lt;=AS$163,IF(doba!$S57&gt;AS$163,AS$164,0),0)</f>
        <v>0</v>
      </c>
      <c r="AT202">
        <f>IF(doba!$R57&lt;=AT$163,IF(doba!$S57&gt;AT$163,AT$164,0),0)</f>
        <v>0</v>
      </c>
      <c r="AU202">
        <f>IF(doba!$R57&lt;=AU$163,IF(doba!$S57&gt;AU$163,AU$164,0),0)</f>
        <v>0</v>
      </c>
      <c r="AV202">
        <f>IF(doba!$R57&lt;=AV$163,IF(doba!$S57&gt;AV$163,AV$164,0),0)</f>
        <v>0</v>
      </c>
      <c r="AW202">
        <f>IF(doba!$R57&lt;=AW$163,IF(doba!$S57&gt;AW$163,AW$164,0),0)</f>
        <v>0</v>
      </c>
      <c r="AX202">
        <f>IF(doba!$R57&lt;=AX$163,IF(doba!$S57&gt;AX$163,AX$164,0),0)</f>
        <v>0</v>
      </c>
      <c r="AY202">
        <f>IF(doba!$R57&lt;=AY$163,IF(doba!$S57&gt;AY$163,AY$164,0),0)</f>
        <v>0</v>
      </c>
      <c r="AZ202">
        <f>IF(doba!$R57&lt;=AZ$163,IF(doba!$S57&gt;AZ$163,AZ$164,0),0)</f>
        <v>0</v>
      </c>
      <c r="BA202">
        <f>IF(doba!$R57&lt;=BA$163,IF(doba!$S57&gt;BA$163,BA$164,0),0)</f>
        <v>0</v>
      </c>
      <c r="BB202">
        <f>IF(doba!$R57&lt;=BB$163,IF(doba!$S57&gt;BB$163,BB$164,0),0)</f>
        <v>0</v>
      </c>
      <c r="BC202">
        <f>IF(doba!$R57&lt;=BC$163,IF(doba!$S57&gt;BC$163,BC$164,0),0)</f>
        <v>0</v>
      </c>
      <c r="BD202">
        <f>IF(doba!$R57&lt;=BD$163,IF(doba!$S57&gt;BD$163,BD$164,0),0)</f>
        <v>0</v>
      </c>
      <c r="BE202">
        <f>IF(doba!$R57&lt;=BE$163,IF(doba!$S57&gt;BE$163,BE$164,0),0)</f>
        <v>0</v>
      </c>
      <c r="BF202" s="1">
        <f t="shared" si="7"/>
        <v>0</v>
      </c>
    </row>
    <row r="203" spans="1:58" x14ac:dyDescent="0.2">
      <c r="A203">
        <v>39</v>
      </c>
      <c r="B203">
        <f>doba!$R58</f>
        <v>0</v>
      </c>
      <c r="C203">
        <f>doba!$S58</f>
        <v>0</v>
      </c>
      <c r="E203">
        <f>IF(doba!$R58&lt;=E$163,IF(doba!$S58&gt;E$163,E$164,0),0)</f>
        <v>0</v>
      </c>
      <c r="F203">
        <f>IF(doba!$R58&lt;=F$163,IF(doba!$S58&gt;F$163,F$164,0),0)</f>
        <v>0</v>
      </c>
      <c r="G203">
        <f>IF(doba!$R58&lt;=G$163,IF(doba!$S58&gt;G$163,G$164,0),0)</f>
        <v>0</v>
      </c>
      <c r="H203">
        <f>IF(doba!$R58&lt;=H$163,IF(doba!$S58&gt;H$163,H$164,0),0)</f>
        <v>0</v>
      </c>
      <c r="I203">
        <f>IF(doba!$R58&lt;=I$163,IF(doba!$S58&gt;I$163,I$164,0),0)</f>
        <v>0</v>
      </c>
      <c r="J203">
        <f>IF(doba!$R58&lt;=J$163,IF(doba!$S58&gt;J$163,J$164,0),0)</f>
        <v>0</v>
      </c>
      <c r="K203">
        <f>IF(doba!$R58&lt;=K$163,IF(doba!$S58&gt;K$163,K$164,0),0)</f>
        <v>0</v>
      </c>
      <c r="L203">
        <f>IF(doba!$R58&lt;=L$163,IF(doba!$S58&gt;L$163,L$164,0),0)</f>
        <v>0</v>
      </c>
      <c r="M203">
        <f>IF(doba!$R58&lt;=M$163,IF(doba!$S58&gt;M$163,M$164,0),0)</f>
        <v>0</v>
      </c>
      <c r="N203">
        <f>IF(doba!$R58&lt;=N$163,IF(doba!$S58&gt;N$163,N$164,0),0)</f>
        <v>0</v>
      </c>
      <c r="O203">
        <f>IF(doba!$R58&lt;=O$163,IF(doba!$S58&gt;O$163,O$164,0),0)</f>
        <v>0</v>
      </c>
      <c r="P203">
        <f>IF(doba!$R58&lt;=P$163,IF(doba!$S58&gt;P$163,P$164,0),0)</f>
        <v>0</v>
      </c>
      <c r="Q203">
        <f>IF(doba!$R58&lt;=Q$163,IF(doba!$S58&gt;Q$163,Q$164,0),0)</f>
        <v>0</v>
      </c>
      <c r="R203">
        <f>IF(doba!$R58&lt;=R$163,IF(doba!$S58&gt;R$163,R$164,0),0)</f>
        <v>0</v>
      </c>
      <c r="S203">
        <f>IF(doba!$R58&lt;=S$163,IF(doba!$S58&gt;S$163,S$164,0),0)</f>
        <v>0</v>
      </c>
      <c r="T203">
        <f>IF(doba!$R58&lt;=T$163,IF(doba!$S58&gt;T$163,T$164,0),0)</f>
        <v>0</v>
      </c>
      <c r="U203">
        <f>IF(doba!$R58&lt;=U$163,IF(doba!$S58&gt;U$163,U$164,0),0)</f>
        <v>0</v>
      </c>
      <c r="V203">
        <f>IF(doba!$R58&lt;=V$163,IF(doba!$S58&gt;V$163,V$164,0),0)</f>
        <v>0</v>
      </c>
      <c r="W203">
        <f>IF(doba!$R58&lt;=W$163,IF(doba!$S58&gt;W$163,W$164,0),0)</f>
        <v>0</v>
      </c>
      <c r="X203">
        <f>IF(doba!$R58&lt;=X$163,IF(doba!$S58&gt;X$163,X$164,0),0)</f>
        <v>0</v>
      </c>
      <c r="Y203">
        <f>IF(doba!$R58&lt;=Y$163,IF(doba!$S58&gt;Y$163,Y$164,0),0)</f>
        <v>0</v>
      </c>
      <c r="Z203">
        <f>IF(doba!$R58&lt;=Z$163,IF(doba!$S58&gt;Z$163,Z$164,0),0)</f>
        <v>0</v>
      </c>
      <c r="AA203">
        <f>IF(doba!$R58&lt;=AA$163,IF(doba!$S58&gt;AA$163,AA$164,0),0)</f>
        <v>0</v>
      </c>
      <c r="AB203">
        <f>IF(doba!$R58&lt;=AB$163,IF(doba!$S58&gt;AB$163,AB$164,0),0)</f>
        <v>0</v>
      </c>
      <c r="AC203" s="1">
        <f t="shared" si="6"/>
        <v>0</v>
      </c>
      <c r="AH203">
        <f>IF(doba!$R58&lt;=AH$163,IF(doba!$S58&gt;AH$163,AH$164,0),0)</f>
        <v>0</v>
      </c>
      <c r="AI203">
        <f>IF(doba!$R58&lt;=AI$163,IF(doba!$S58&gt;AI$163,AI$164,0),0)</f>
        <v>0</v>
      </c>
      <c r="AJ203">
        <f>IF(doba!$R58&lt;=AJ$163,IF(doba!$S58&gt;AJ$163,AJ$164,0),0)</f>
        <v>0</v>
      </c>
      <c r="AK203">
        <f>IF(doba!$R58&lt;=AK$163,IF(doba!$S58&gt;AK$163,AK$164,0),0)</f>
        <v>0</v>
      </c>
      <c r="AL203">
        <f>IF(doba!$R58&lt;=AL$163,IF(doba!$S58&gt;AL$163,AL$164,0),0)</f>
        <v>0</v>
      </c>
      <c r="AM203">
        <f>IF(doba!$R58&lt;=AM$163,IF(doba!$S58&gt;AM$163,AM$164,0),0)</f>
        <v>0</v>
      </c>
      <c r="AN203">
        <f>IF(doba!$R58&lt;=AN$163,IF(doba!$S58&gt;AN$163,AN$164,0),0)</f>
        <v>0</v>
      </c>
      <c r="AO203">
        <f>IF(doba!$R58&lt;=AO$163,IF(doba!$S58&gt;AO$163,AO$164,0),0)</f>
        <v>0</v>
      </c>
      <c r="AP203">
        <f>IF(doba!$R58&lt;=AP$163,IF(doba!$S58&gt;AP$163,AP$164,0),0)</f>
        <v>0</v>
      </c>
      <c r="AQ203">
        <f>IF(doba!$R58&lt;=AQ$163,IF(doba!$S58&gt;AQ$163,AQ$164,0),0)</f>
        <v>0</v>
      </c>
      <c r="AR203">
        <f>IF(doba!$R58&lt;=AR$163,IF(doba!$S58&gt;AR$163,AR$164,0),0)</f>
        <v>0</v>
      </c>
      <c r="AS203">
        <f>IF(doba!$R58&lt;=AS$163,IF(doba!$S58&gt;AS$163,AS$164,0),0)</f>
        <v>0</v>
      </c>
      <c r="AT203">
        <f>IF(doba!$R58&lt;=AT$163,IF(doba!$S58&gt;AT$163,AT$164,0),0)</f>
        <v>0</v>
      </c>
      <c r="AU203">
        <f>IF(doba!$R58&lt;=AU$163,IF(doba!$S58&gt;AU$163,AU$164,0),0)</f>
        <v>0</v>
      </c>
      <c r="AV203">
        <f>IF(doba!$R58&lt;=AV$163,IF(doba!$S58&gt;AV$163,AV$164,0),0)</f>
        <v>0</v>
      </c>
      <c r="AW203">
        <f>IF(doba!$R58&lt;=AW$163,IF(doba!$S58&gt;AW$163,AW$164,0),0)</f>
        <v>0</v>
      </c>
      <c r="AX203">
        <f>IF(doba!$R58&lt;=AX$163,IF(doba!$S58&gt;AX$163,AX$164,0),0)</f>
        <v>0</v>
      </c>
      <c r="AY203">
        <f>IF(doba!$R58&lt;=AY$163,IF(doba!$S58&gt;AY$163,AY$164,0),0)</f>
        <v>0</v>
      </c>
      <c r="AZ203">
        <f>IF(doba!$R58&lt;=AZ$163,IF(doba!$S58&gt;AZ$163,AZ$164,0),0)</f>
        <v>0</v>
      </c>
      <c r="BA203">
        <f>IF(doba!$R58&lt;=BA$163,IF(doba!$S58&gt;BA$163,BA$164,0),0)</f>
        <v>0</v>
      </c>
      <c r="BB203">
        <f>IF(doba!$R58&lt;=BB$163,IF(doba!$S58&gt;BB$163,BB$164,0),0)</f>
        <v>0</v>
      </c>
      <c r="BC203">
        <f>IF(doba!$R58&lt;=BC$163,IF(doba!$S58&gt;BC$163,BC$164,0),0)</f>
        <v>0</v>
      </c>
      <c r="BD203">
        <f>IF(doba!$R58&lt;=BD$163,IF(doba!$S58&gt;BD$163,BD$164,0),0)</f>
        <v>0</v>
      </c>
      <c r="BE203">
        <f>IF(doba!$R58&lt;=BE$163,IF(doba!$S58&gt;BE$163,BE$164,0),0)</f>
        <v>0</v>
      </c>
      <c r="BF203" s="1">
        <f t="shared" si="7"/>
        <v>0</v>
      </c>
    </row>
    <row r="204" spans="1:58" x14ac:dyDescent="0.2">
      <c r="A204">
        <v>40</v>
      </c>
      <c r="B204">
        <f>doba!$R59</f>
        <v>0</v>
      </c>
      <c r="C204">
        <f>doba!$S59</f>
        <v>0</v>
      </c>
      <c r="E204">
        <f>IF(doba!$R59&lt;=E$163,IF(doba!$S59&gt;E$163,E$164,0),0)</f>
        <v>0</v>
      </c>
      <c r="F204">
        <f>IF(doba!$R59&lt;=F$163,IF(doba!$S59&gt;F$163,F$164,0),0)</f>
        <v>0</v>
      </c>
      <c r="G204">
        <f>IF(doba!$R59&lt;=G$163,IF(doba!$S59&gt;G$163,G$164,0),0)</f>
        <v>0</v>
      </c>
      <c r="H204">
        <f>IF(doba!$R59&lt;=H$163,IF(doba!$S59&gt;H$163,H$164,0),0)</f>
        <v>0</v>
      </c>
      <c r="I204">
        <f>IF(doba!$R59&lt;=I$163,IF(doba!$S59&gt;I$163,I$164,0),0)</f>
        <v>0</v>
      </c>
      <c r="J204">
        <f>IF(doba!$R59&lt;=J$163,IF(doba!$S59&gt;J$163,J$164,0),0)</f>
        <v>0</v>
      </c>
      <c r="K204">
        <f>IF(doba!$R59&lt;=K$163,IF(doba!$S59&gt;K$163,K$164,0),0)</f>
        <v>0</v>
      </c>
      <c r="L204">
        <f>IF(doba!$R59&lt;=L$163,IF(doba!$S59&gt;L$163,L$164,0),0)</f>
        <v>0</v>
      </c>
      <c r="M204">
        <f>IF(doba!$R59&lt;=M$163,IF(doba!$S59&gt;M$163,M$164,0),0)</f>
        <v>0</v>
      </c>
      <c r="N204">
        <f>IF(doba!$R59&lt;=N$163,IF(doba!$S59&gt;N$163,N$164,0),0)</f>
        <v>0</v>
      </c>
      <c r="O204">
        <f>IF(doba!$R59&lt;=O$163,IF(doba!$S59&gt;O$163,O$164,0),0)</f>
        <v>0</v>
      </c>
      <c r="P204">
        <f>IF(doba!$R59&lt;=P$163,IF(doba!$S59&gt;P$163,P$164,0),0)</f>
        <v>0</v>
      </c>
      <c r="Q204">
        <f>IF(doba!$R59&lt;=Q$163,IF(doba!$S59&gt;Q$163,Q$164,0),0)</f>
        <v>0</v>
      </c>
      <c r="R204">
        <f>IF(doba!$R59&lt;=R$163,IF(doba!$S59&gt;R$163,R$164,0),0)</f>
        <v>0</v>
      </c>
      <c r="S204">
        <f>IF(doba!$R59&lt;=S$163,IF(doba!$S59&gt;S$163,S$164,0),0)</f>
        <v>0</v>
      </c>
      <c r="T204">
        <f>IF(doba!$R59&lt;=T$163,IF(doba!$S59&gt;T$163,T$164,0),0)</f>
        <v>0</v>
      </c>
      <c r="U204">
        <f>IF(doba!$R59&lt;=U$163,IF(doba!$S59&gt;U$163,U$164,0),0)</f>
        <v>0</v>
      </c>
      <c r="V204">
        <f>IF(doba!$R59&lt;=V$163,IF(doba!$S59&gt;V$163,V$164,0),0)</f>
        <v>0</v>
      </c>
      <c r="W204">
        <f>IF(doba!$R59&lt;=W$163,IF(doba!$S59&gt;W$163,W$164,0),0)</f>
        <v>0</v>
      </c>
      <c r="X204">
        <f>IF(doba!$R59&lt;=X$163,IF(doba!$S59&gt;X$163,X$164,0),0)</f>
        <v>0</v>
      </c>
      <c r="Y204">
        <f>IF(doba!$R59&lt;=Y$163,IF(doba!$S59&gt;Y$163,Y$164,0),0)</f>
        <v>0</v>
      </c>
      <c r="Z204">
        <f>IF(doba!$R59&lt;=Z$163,IF(doba!$S59&gt;Z$163,Z$164,0),0)</f>
        <v>0</v>
      </c>
      <c r="AA204">
        <f>IF(doba!$R59&lt;=AA$163,IF(doba!$S59&gt;AA$163,AA$164,0),0)</f>
        <v>0</v>
      </c>
      <c r="AB204">
        <f>IF(doba!$R59&lt;=AB$163,IF(doba!$S59&gt;AB$163,AB$164,0),0)</f>
        <v>0</v>
      </c>
      <c r="AC204" s="1">
        <f t="shared" si="6"/>
        <v>0</v>
      </c>
      <c r="AH204">
        <f>IF(doba!$R59&lt;=AH$163,IF(doba!$S59&gt;AH$163,AH$164,0),0)</f>
        <v>0</v>
      </c>
      <c r="AI204">
        <f>IF(doba!$R59&lt;=AI$163,IF(doba!$S59&gt;AI$163,AI$164,0),0)</f>
        <v>0</v>
      </c>
      <c r="AJ204">
        <f>IF(doba!$R59&lt;=AJ$163,IF(doba!$S59&gt;AJ$163,AJ$164,0),0)</f>
        <v>0</v>
      </c>
      <c r="AK204">
        <f>IF(doba!$R59&lt;=AK$163,IF(doba!$S59&gt;AK$163,AK$164,0),0)</f>
        <v>0</v>
      </c>
      <c r="AL204">
        <f>IF(doba!$R59&lt;=AL$163,IF(doba!$S59&gt;AL$163,AL$164,0),0)</f>
        <v>0</v>
      </c>
      <c r="AM204">
        <f>IF(doba!$R59&lt;=AM$163,IF(doba!$S59&gt;AM$163,AM$164,0),0)</f>
        <v>0</v>
      </c>
      <c r="AN204">
        <f>IF(doba!$R59&lt;=AN$163,IF(doba!$S59&gt;AN$163,AN$164,0),0)</f>
        <v>0</v>
      </c>
      <c r="AO204">
        <f>IF(doba!$R59&lt;=AO$163,IF(doba!$S59&gt;AO$163,AO$164,0),0)</f>
        <v>0</v>
      </c>
      <c r="AP204">
        <f>IF(doba!$R59&lt;=AP$163,IF(doba!$S59&gt;AP$163,AP$164,0),0)</f>
        <v>0</v>
      </c>
      <c r="AQ204">
        <f>IF(doba!$R59&lt;=AQ$163,IF(doba!$S59&gt;AQ$163,AQ$164,0),0)</f>
        <v>0</v>
      </c>
      <c r="AR204">
        <f>IF(doba!$R59&lt;=AR$163,IF(doba!$S59&gt;AR$163,AR$164,0),0)</f>
        <v>0</v>
      </c>
      <c r="AS204">
        <f>IF(doba!$R59&lt;=AS$163,IF(doba!$S59&gt;AS$163,AS$164,0),0)</f>
        <v>0</v>
      </c>
      <c r="AT204">
        <f>IF(doba!$R59&lt;=AT$163,IF(doba!$S59&gt;AT$163,AT$164,0),0)</f>
        <v>0</v>
      </c>
      <c r="AU204">
        <f>IF(doba!$R59&lt;=AU$163,IF(doba!$S59&gt;AU$163,AU$164,0),0)</f>
        <v>0</v>
      </c>
      <c r="AV204">
        <f>IF(doba!$R59&lt;=AV$163,IF(doba!$S59&gt;AV$163,AV$164,0),0)</f>
        <v>0</v>
      </c>
      <c r="AW204">
        <f>IF(doba!$R59&lt;=AW$163,IF(doba!$S59&gt;AW$163,AW$164,0),0)</f>
        <v>0</v>
      </c>
      <c r="AX204">
        <f>IF(doba!$R59&lt;=AX$163,IF(doba!$S59&gt;AX$163,AX$164,0),0)</f>
        <v>0</v>
      </c>
      <c r="AY204">
        <f>IF(doba!$R59&lt;=AY$163,IF(doba!$S59&gt;AY$163,AY$164,0),0)</f>
        <v>0</v>
      </c>
      <c r="AZ204">
        <f>IF(doba!$R59&lt;=AZ$163,IF(doba!$S59&gt;AZ$163,AZ$164,0),0)</f>
        <v>0</v>
      </c>
      <c r="BA204">
        <f>IF(doba!$R59&lt;=BA$163,IF(doba!$S59&gt;BA$163,BA$164,0),0)</f>
        <v>0</v>
      </c>
      <c r="BB204">
        <f>IF(doba!$R59&lt;=BB$163,IF(doba!$S59&gt;BB$163,BB$164,0),0)</f>
        <v>0</v>
      </c>
      <c r="BC204">
        <f>IF(doba!$R59&lt;=BC$163,IF(doba!$S59&gt;BC$163,BC$164,0),0)</f>
        <v>0</v>
      </c>
      <c r="BD204">
        <f>IF(doba!$R59&lt;=BD$163,IF(doba!$S59&gt;BD$163,BD$164,0),0)</f>
        <v>0</v>
      </c>
      <c r="BE204">
        <f>IF(doba!$R59&lt;=BE$163,IF(doba!$S59&gt;BE$163,BE$164,0),0)</f>
        <v>0</v>
      </c>
      <c r="BF204" s="1">
        <f t="shared" si="7"/>
        <v>0</v>
      </c>
    </row>
    <row r="205" spans="1:58" x14ac:dyDescent="0.2">
      <c r="A205">
        <v>41</v>
      </c>
      <c r="B205">
        <f>doba!$R60</f>
        <v>0</v>
      </c>
      <c r="C205">
        <f>doba!$S60</f>
        <v>0</v>
      </c>
      <c r="E205">
        <f>IF(doba!$R60&lt;=E$163,IF(doba!$S60&gt;E$163,E$164,0),0)</f>
        <v>0</v>
      </c>
      <c r="F205">
        <f>IF(doba!$R60&lt;=F$163,IF(doba!$S60&gt;F$163,F$164,0),0)</f>
        <v>0</v>
      </c>
      <c r="G205">
        <f>IF(doba!$R60&lt;=G$163,IF(doba!$S60&gt;G$163,G$164,0),0)</f>
        <v>0</v>
      </c>
      <c r="H205">
        <f>IF(doba!$R60&lt;=H$163,IF(doba!$S60&gt;H$163,H$164,0),0)</f>
        <v>0</v>
      </c>
      <c r="I205">
        <f>IF(doba!$R60&lt;=I$163,IF(doba!$S60&gt;I$163,I$164,0),0)</f>
        <v>0</v>
      </c>
      <c r="J205">
        <f>IF(doba!$R60&lt;=J$163,IF(doba!$S60&gt;J$163,J$164,0),0)</f>
        <v>0</v>
      </c>
      <c r="K205">
        <f>IF(doba!$R60&lt;=K$163,IF(doba!$S60&gt;K$163,K$164,0),0)</f>
        <v>0</v>
      </c>
      <c r="L205">
        <f>IF(doba!$R60&lt;=L$163,IF(doba!$S60&gt;L$163,L$164,0),0)</f>
        <v>0</v>
      </c>
      <c r="M205">
        <f>IF(doba!$R60&lt;=M$163,IF(doba!$S60&gt;M$163,M$164,0),0)</f>
        <v>0</v>
      </c>
      <c r="N205">
        <f>IF(doba!$R60&lt;=N$163,IF(doba!$S60&gt;N$163,N$164,0),0)</f>
        <v>0</v>
      </c>
      <c r="O205">
        <f>IF(doba!$R60&lt;=O$163,IF(doba!$S60&gt;O$163,O$164,0),0)</f>
        <v>0</v>
      </c>
      <c r="P205">
        <f>IF(doba!$R60&lt;=P$163,IF(doba!$S60&gt;P$163,P$164,0),0)</f>
        <v>0</v>
      </c>
      <c r="Q205">
        <f>IF(doba!$R60&lt;=Q$163,IF(doba!$S60&gt;Q$163,Q$164,0),0)</f>
        <v>0</v>
      </c>
      <c r="R205">
        <f>IF(doba!$R60&lt;=R$163,IF(doba!$S60&gt;R$163,R$164,0),0)</f>
        <v>0</v>
      </c>
      <c r="S205">
        <f>IF(doba!$R60&lt;=S$163,IF(doba!$S60&gt;S$163,S$164,0),0)</f>
        <v>0</v>
      </c>
      <c r="T205">
        <f>IF(doba!$R60&lt;=T$163,IF(doba!$S60&gt;T$163,T$164,0),0)</f>
        <v>0</v>
      </c>
      <c r="U205">
        <f>IF(doba!$R60&lt;=U$163,IF(doba!$S60&gt;U$163,U$164,0),0)</f>
        <v>0</v>
      </c>
      <c r="V205">
        <f>IF(doba!$R60&lt;=V$163,IF(doba!$S60&gt;V$163,V$164,0),0)</f>
        <v>0</v>
      </c>
      <c r="W205">
        <f>IF(doba!$R60&lt;=W$163,IF(doba!$S60&gt;W$163,W$164,0),0)</f>
        <v>0</v>
      </c>
      <c r="X205">
        <f>IF(doba!$R60&lt;=X$163,IF(doba!$S60&gt;X$163,X$164,0),0)</f>
        <v>0</v>
      </c>
      <c r="Y205">
        <f>IF(doba!$R60&lt;=Y$163,IF(doba!$S60&gt;Y$163,Y$164,0),0)</f>
        <v>0</v>
      </c>
      <c r="Z205">
        <f>IF(doba!$R60&lt;=Z$163,IF(doba!$S60&gt;Z$163,Z$164,0),0)</f>
        <v>0</v>
      </c>
      <c r="AA205">
        <f>IF(doba!$R60&lt;=AA$163,IF(doba!$S60&gt;AA$163,AA$164,0),0)</f>
        <v>0</v>
      </c>
      <c r="AB205">
        <f>IF(doba!$R60&lt;=AB$163,IF(doba!$S60&gt;AB$163,AB$164,0),0)</f>
        <v>0</v>
      </c>
      <c r="AC205" s="1">
        <f t="shared" si="6"/>
        <v>0</v>
      </c>
      <c r="AH205">
        <f>IF(doba!$R60&lt;=AH$163,IF(doba!$S60&gt;AH$163,AH$164,0),0)</f>
        <v>0</v>
      </c>
      <c r="AI205">
        <f>IF(doba!$R60&lt;=AI$163,IF(doba!$S60&gt;AI$163,AI$164,0),0)</f>
        <v>0</v>
      </c>
      <c r="AJ205">
        <f>IF(doba!$R60&lt;=AJ$163,IF(doba!$S60&gt;AJ$163,AJ$164,0),0)</f>
        <v>0</v>
      </c>
      <c r="AK205">
        <f>IF(doba!$R60&lt;=AK$163,IF(doba!$S60&gt;AK$163,AK$164,0),0)</f>
        <v>0</v>
      </c>
      <c r="AL205">
        <f>IF(doba!$R60&lt;=AL$163,IF(doba!$S60&gt;AL$163,AL$164,0),0)</f>
        <v>0</v>
      </c>
      <c r="AM205">
        <f>IF(doba!$R60&lt;=AM$163,IF(doba!$S60&gt;AM$163,AM$164,0),0)</f>
        <v>0</v>
      </c>
      <c r="AN205">
        <f>IF(doba!$R60&lt;=AN$163,IF(doba!$S60&gt;AN$163,AN$164,0),0)</f>
        <v>0</v>
      </c>
      <c r="AO205">
        <f>IF(doba!$R60&lt;=AO$163,IF(doba!$S60&gt;AO$163,AO$164,0),0)</f>
        <v>0</v>
      </c>
      <c r="AP205">
        <f>IF(doba!$R60&lt;=AP$163,IF(doba!$S60&gt;AP$163,AP$164,0),0)</f>
        <v>0</v>
      </c>
      <c r="AQ205">
        <f>IF(doba!$R60&lt;=AQ$163,IF(doba!$S60&gt;AQ$163,AQ$164,0),0)</f>
        <v>0</v>
      </c>
      <c r="AR205">
        <f>IF(doba!$R60&lt;=AR$163,IF(doba!$S60&gt;AR$163,AR$164,0),0)</f>
        <v>0</v>
      </c>
      <c r="AS205">
        <f>IF(doba!$R60&lt;=AS$163,IF(doba!$S60&gt;AS$163,AS$164,0),0)</f>
        <v>0</v>
      </c>
      <c r="AT205">
        <f>IF(doba!$R60&lt;=AT$163,IF(doba!$S60&gt;AT$163,AT$164,0),0)</f>
        <v>0</v>
      </c>
      <c r="AU205">
        <f>IF(doba!$R60&lt;=AU$163,IF(doba!$S60&gt;AU$163,AU$164,0),0)</f>
        <v>0</v>
      </c>
      <c r="AV205">
        <f>IF(doba!$R60&lt;=AV$163,IF(doba!$S60&gt;AV$163,AV$164,0),0)</f>
        <v>0</v>
      </c>
      <c r="AW205">
        <f>IF(doba!$R60&lt;=AW$163,IF(doba!$S60&gt;AW$163,AW$164,0),0)</f>
        <v>0</v>
      </c>
      <c r="AX205">
        <f>IF(doba!$R60&lt;=AX$163,IF(doba!$S60&gt;AX$163,AX$164,0),0)</f>
        <v>0</v>
      </c>
      <c r="AY205">
        <f>IF(doba!$R60&lt;=AY$163,IF(doba!$S60&gt;AY$163,AY$164,0),0)</f>
        <v>0</v>
      </c>
      <c r="AZ205">
        <f>IF(doba!$R60&lt;=AZ$163,IF(doba!$S60&gt;AZ$163,AZ$164,0),0)</f>
        <v>0</v>
      </c>
      <c r="BA205">
        <f>IF(doba!$R60&lt;=BA$163,IF(doba!$S60&gt;BA$163,BA$164,0),0)</f>
        <v>0</v>
      </c>
      <c r="BB205">
        <f>IF(doba!$R60&lt;=BB$163,IF(doba!$S60&gt;BB$163,BB$164,0),0)</f>
        <v>0</v>
      </c>
      <c r="BC205">
        <f>IF(doba!$R60&lt;=BC$163,IF(doba!$S60&gt;BC$163,BC$164,0),0)</f>
        <v>0</v>
      </c>
      <c r="BD205">
        <f>IF(doba!$R60&lt;=BD$163,IF(doba!$S60&gt;BD$163,BD$164,0),0)</f>
        <v>0</v>
      </c>
      <c r="BE205">
        <f>IF(doba!$R60&lt;=BE$163,IF(doba!$S60&gt;BE$163,BE$164,0),0)</f>
        <v>0</v>
      </c>
      <c r="BF205" s="1">
        <f t="shared" si="7"/>
        <v>0</v>
      </c>
    </row>
    <row r="206" spans="1:58" x14ac:dyDescent="0.2">
      <c r="A206">
        <v>42</v>
      </c>
      <c r="B206">
        <f>doba!$R61</f>
        <v>0</v>
      </c>
      <c r="C206">
        <f>doba!$S61</f>
        <v>0</v>
      </c>
      <c r="E206">
        <f>IF(doba!$R61&lt;=E$163,IF(doba!$S61&gt;E$163,E$164,0),0)</f>
        <v>0</v>
      </c>
      <c r="F206">
        <f>IF(doba!$R61&lt;=F$163,IF(doba!$S61&gt;F$163,F$164,0),0)</f>
        <v>0</v>
      </c>
      <c r="G206">
        <f>IF(doba!$R61&lt;=G$163,IF(doba!$S61&gt;G$163,G$164,0),0)</f>
        <v>0</v>
      </c>
      <c r="H206">
        <f>IF(doba!$R61&lt;=H$163,IF(doba!$S61&gt;H$163,H$164,0),0)</f>
        <v>0</v>
      </c>
      <c r="I206">
        <f>IF(doba!$R61&lt;=I$163,IF(doba!$S61&gt;I$163,I$164,0),0)</f>
        <v>0</v>
      </c>
      <c r="J206">
        <f>IF(doba!$R61&lt;=J$163,IF(doba!$S61&gt;J$163,J$164,0),0)</f>
        <v>0</v>
      </c>
      <c r="K206">
        <f>IF(doba!$R61&lt;=K$163,IF(doba!$S61&gt;K$163,K$164,0),0)</f>
        <v>0</v>
      </c>
      <c r="L206">
        <f>IF(doba!$R61&lt;=L$163,IF(doba!$S61&gt;L$163,L$164,0),0)</f>
        <v>0</v>
      </c>
      <c r="M206">
        <f>IF(doba!$R61&lt;=M$163,IF(doba!$S61&gt;M$163,M$164,0),0)</f>
        <v>0</v>
      </c>
      <c r="N206">
        <f>IF(doba!$R61&lt;=N$163,IF(doba!$S61&gt;N$163,N$164,0),0)</f>
        <v>0</v>
      </c>
      <c r="O206">
        <f>IF(doba!$R61&lt;=O$163,IF(doba!$S61&gt;O$163,O$164,0),0)</f>
        <v>0</v>
      </c>
      <c r="P206">
        <f>IF(doba!$R61&lt;=P$163,IF(doba!$S61&gt;P$163,P$164,0),0)</f>
        <v>0</v>
      </c>
      <c r="Q206">
        <f>IF(doba!$R61&lt;=Q$163,IF(doba!$S61&gt;Q$163,Q$164,0),0)</f>
        <v>0</v>
      </c>
      <c r="R206">
        <f>IF(doba!$R61&lt;=R$163,IF(doba!$S61&gt;R$163,R$164,0),0)</f>
        <v>0</v>
      </c>
      <c r="S206">
        <f>IF(doba!$R61&lt;=S$163,IF(doba!$S61&gt;S$163,S$164,0),0)</f>
        <v>0</v>
      </c>
      <c r="T206">
        <f>IF(doba!$R61&lt;=T$163,IF(doba!$S61&gt;T$163,T$164,0),0)</f>
        <v>0</v>
      </c>
      <c r="U206">
        <f>IF(doba!$R61&lt;=U$163,IF(doba!$S61&gt;U$163,U$164,0),0)</f>
        <v>0</v>
      </c>
      <c r="V206">
        <f>IF(doba!$R61&lt;=V$163,IF(doba!$S61&gt;V$163,V$164,0),0)</f>
        <v>0</v>
      </c>
      <c r="W206">
        <f>IF(doba!$R61&lt;=W$163,IF(doba!$S61&gt;W$163,W$164,0),0)</f>
        <v>0</v>
      </c>
      <c r="X206">
        <f>IF(doba!$R61&lt;=X$163,IF(doba!$S61&gt;X$163,X$164,0),0)</f>
        <v>0</v>
      </c>
      <c r="Y206">
        <f>IF(doba!$R61&lt;=Y$163,IF(doba!$S61&gt;Y$163,Y$164,0),0)</f>
        <v>0</v>
      </c>
      <c r="Z206">
        <f>IF(doba!$R61&lt;=Z$163,IF(doba!$S61&gt;Z$163,Z$164,0),0)</f>
        <v>0</v>
      </c>
      <c r="AA206">
        <f>IF(doba!$R61&lt;=AA$163,IF(doba!$S61&gt;AA$163,AA$164,0),0)</f>
        <v>0</v>
      </c>
      <c r="AB206">
        <f>IF(doba!$R61&lt;=AB$163,IF(doba!$S61&gt;AB$163,AB$164,0),0)</f>
        <v>0</v>
      </c>
      <c r="AC206" s="1">
        <f t="shared" si="6"/>
        <v>0</v>
      </c>
      <c r="AH206">
        <f>IF(doba!$R61&lt;=AH$163,IF(doba!$S61&gt;AH$163,AH$164,0),0)</f>
        <v>0</v>
      </c>
      <c r="AI206">
        <f>IF(doba!$R61&lt;=AI$163,IF(doba!$S61&gt;AI$163,AI$164,0),0)</f>
        <v>0</v>
      </c>
      <c r="AJ206">
        <f>IF(doba!$R61&lt;=AJ$163,IF(doba!$S61&gt;AJ$163,AJ$164,0),0)</f>
        <v>0</v>
      </c>
      <c r="AK206">
        <f>IF(doba!$R61&lt;=AK$163,IF(doba!$S61&gt;AK$163,AK$164,0),0)</f>
        <v>0</v>
      </c>
      <c r="AL206">
        <f>IF(doba!$R61&lt;=AL$163,IF(doba!$S61&gt;AL$163,AL$164,0),0)</f>
        <v>0</v>
      </c>
      <c r="AM206">
        <f>IF(doba!$R61&lt;=AM$163,IF(doba!$S61&gt;AM$163,AM$164,0),0)</f>
        <v>0</v>
      </c>
      <c r="AN206">
        <f>IF(doba!$R61&lt;=AN$163,IF(doba!$S61&gt;AN$163,AN$164,0),0)</f>
        <v>0</v>
      </c>
      <c r="AO206">
        <f>IF(doba!$R61&lt;=AO$163,IF(doba!$S61&gt;AO$163,AO$164,0),0)</f>
        <v>0</v>
      </c>
      <c r="AP206">
        <f>IF(doba!$R61&lt;=AP$163,IF(doba!$S61&gt;AP$163,AP$164,0),0)</f>
        <v>0</v>
      </c>
      <c r="AQ206">
        <f>IF(doba!$R61&lt;=AQ$163,IF(doba!$S61&gt;AQ$163,AQ$164,0),0)</f>
        <v>0</v>
      </c>
      <c r="AR206">
        <f>IF(doba!$R61&lt;=AR$163,IF(doba!$S61&gt;AR$163,AR$164,0),0)</f>
        <v>0</v>
      </c>
      <c r="AS206">
        <f>IF(doba!$R61&lt;=AS$163,IF(doba!$S61&gt;AS$163,AS$164,0),0)</f>
        <v>0</v>
      </c>
      <c r="AT206">
        <f>IF(doba!$R61&lt;=AT$163,IF(doba!$S61&gt;AT$163,AT$164,0),0)</f>
        <v>0</v>
      </c>
      <c r="AU206">
        <f>IF(doba!$R61&lt;=AU$163,IF(doba!$S61&gt;AU$163,AU$164,0),0)</f>
        <v>0</v>
      </c>
      <c r="AV206">
        <f>IF(doba!$R61&lt;=AV$163,IF(doba!$S61&gt;AV$163,AV$164,0),0)</f>
        <v>0</v>
      </c>
      <c r="AW206">
        <f>IF(doba!$R61&lt;=AW$163,IF(doba!$S61&gt;AW$163,AW$164,0),0)</f>
        <v>0</v>
      </c>
      <c r="AX206">
        <f>IF(doba!$R61&lt;=AX$163,IF(doba!$S61&gt;AX$163,AX$164,0),0)</f>
        <v>0</v>
      </c>
      <c r="AY206">
        <f>IF(doba!$R61&lt;=AY$163,IF(doba!$S61&gt;AY$163,AY$164,0),0)</f>
        <v>0</v>
      </c>
      <c r="AZ206">
        <f>IF(doba!$R61&lt;=AZ$163,IF(doba!$S61&gt;AZ$163,AZ$164,0),0)</f>
        <v>0</v>
      </c>
      <c r="BA206">
        <f>IF(doba!$R61&lt;=BA$163,IF(doba!$S61&gt;BA$163,BA$164,0),0)</f>
        <v>0</v>
      </c>
      <c r="BB206">
        <f>IF(doba!$R61&lt;=BB$163,IF(doba!$S61&gt;BB$163,BB$164,0),0)</f>
        <v>0</v>
      </c>
      <c r="BC206">
        <f>IF(doba!$R61&lt;=BC$163,IF(doba!$S61&gt;BC$163,BC$164,0),0)</f>
        <v>0</v>
      </c>
      <c r="BD206">
        <f>IF(doba!$R61&lt;=BD$163,IF(doba!$S61&gt;BD$163,BD$164,0),0)</f>
        <v>0</v>
      </c>
      <c r="BE206">
        <f>IF(doba!$R61&lt;=BE$163,IF(doba!$S61&gt;BE$163,BE$164,0),0)</f>
        <v>0</v>
      </c>
      <c r="BF206" s="1">
        <f t="shared" si="7"/>
        <v>0</v>
      </c>
    </row>
    <row r="207" spans="1:58" x14ac:dyDescent="0.2">
      <c r="A207">
        <v>43</v>
      </c>
      <c r="B207">
        <f>doba!$R62</f>
        <v>0</v>
      </c>
      <c r="C207">
        <f>doba!$S62</f>
        <v>0</v>
      </c>
      <c r="E207">
        <f>IF(doba!$R62&lt;=E$163,IF(doba!$S62&gt;E$163,E$164,0),0)</f>
        <v>0</v>
      </c>
      <c r="F207">
        <f>IF(doba!$R62&lt;=F$163,IF(doba!$S62&gt;F$163,F$164,0),0)</f>
        <v>0</v>
      </c>
      <c r="G207">
        <f>IF(doba!$R62&lt;=G$163,IF(doba!$S62&gt;G$163,G$164,0),0)</f>
        <v>0</v>
      </c>
      <c r="H207">
        <f>IF(doba!$R62&lt;=H$163,IF(doba!$S62&gt;H$163,H$164,0),0)</f>
        <v>0</v>
      </c>
      <c r="I207">
        <f>IF(doba!$R62&lt;=I$163,IF(doba!$S62&gt;I$163,I$164,0),0)</f>
        <v>0</v>
      </c>
      <c r="J207">
        <f>IF(doba!$R62&lt;=J$163,IF(doba!$S62&gt;J$163,J$164,0),0)</f>
        <v>0</v>
      </c>
      <c r="K207">
        <f>IF(doba!$R62&lt;=K$163,IF(doba!$S62&gt;K$163,K$164,0),0)</f>
        <v>0</v>
      </c>
      <c r="L207">
        <f>IF(doba!$R62&lt;=L$163,IF(doba!$S62&gt;L$163,L$164,0),0)</f>
        <v>0</v>
      </c>
      <c r="M207">
        <f>IF(doba!$R62&lt;=M$163,IF(doba!$S62&gt;M$163,M$164,0),0)</f>
        <v>0</v>
      </c>
      <c r="N207">
        <f>IF(doba!$R62&lt;=N$163,IF(doba!$S62&gt;N$163,N$164,0),0)</f>
        <v>0</v>
      </c>
      <c r="O207">
        <f>IF(doba!$R62&lt;=O$163,IF(doba!$S62&gt;O$163,O$164,0),0)</f>
        <v>0</v>
      </c>
      <c r="P207">
        <f>IF(doba!$R62&lt;=P$163,IF(doba!$S62&gt;P$163,P$164,0),0)</f>
        <v>0</v>
      </c>
      <c r="Q207">
        <f>IF(doba!$R62&lt;=Q$163,IF(doba!$S62&gt;Q$163,Q$164,0),0)</f>
        <v>0</v>
      </c>
      <c r="R207">
        <f>IF(doba!$R62&lt;=R$163,IF(doba!$S62&gt;R$163,R$164,0),0)</f>
        <v>0</v>
      </c>
      <c r="S207">
        <f>IF(doba!$R62&lt;=S$163,IF(doba!$S62&gt;S$163,S$164,0),0)</f>
        <v>0</v>
      </c>
      <c r="T207">
        <f>IF(doba!$R62&lt;=T$163,IF(doba!$S62&gt;T$163,T$164,0),0)</f>
        <v>0</v>
      </c>
      <c r="U207">
        <f>IF(doba!$R62&lt;=U$163,IF(doba!$S62&gt;U$163,U$164,0),0)</f>
        <v>0</v>
      </c>
      <c r="V207">
        <f>IF(doba!$R62&lt;=V$163,IF(doba!$S62&gt;V$163,V$164,0),0)</f>
        <v>0</v>
      </c>
      <c r="W207">
        <f>IF(doba!$R62&lt;=W$163,IF(doba!$S62&gt;W$163,W$164,0),0)</f>
        <v>0</v>
      </c>
      <c r="X207">
        <f>IF(doba!$R62&lt;=X$163,IF(doba!$S62&gt;X$163,X$164,0),0)</f>
        <v>0</v>
      </c>
      <c r="Y207">
        <f>IF(doba!$R62&lt;=Y$163,IF(doba!$S62&gt;Y$163,Y$164,0),0)</f>
        <v>0</v>
      </c>
      <c r="Z207">
        <f>IF(doba!$R62&lt;=Z$163,IF(doba!$S62&gt;Z$163,Z$164,0),0)</f>
        <v>0</v>
      </c>
      <c r="AA207">
        <f>IF(doba!$R62&lt;=AA$163,IF(doba!$S62&gt;AA$163,AA$164,0),0)</f>
        <v>0</v>
      </c>
      <c r="AB207">
        <f>IF(doba!$R62&lt;=AB$163,IF(doba!$S62&gt;AB$163,AB$164,0),0)</f>
        <v>0</v>
      </c>
      <c r="AC207" s="1">
        <f t="shared" si="6"/>
        <v>0</v>
      </c>
      <c r="AH207">
        <f>IF(doba!$R62&lt;=AH$163,IF(doba!$S62&gt;AH$163,AH$164,0),0)</f>
        <v>0</v>
      </c>
      <c r="AI207">
        <f>IF(doba!$R62&lt;=AI$163,IF(doba!$S62&gt;AI$163,AI$164,0),0)</f>
        <v>0</v>
      </c>
      <c r="AJ207">
        <f>IF(doba!$R62&lt;=AJ$163,IF(doba!$S62&gt;AJ$163,AJ$164,0),0)</f>
        <v>0</v>
      </c>
      <c r="AK207">
        <f>IF(doba!$R62&lt;=AK$163,IF(doba!$S62&gt;AK$163,AK$164,0),0)</f>
        <v>0</v>
      </c>
      <c r="AL207">
        <f>IF(doba!$R62&lt;=AL$163,IF(doba!$S62&gt;AL$163,AL$164,0),0)</f>
        <v>0</v>
      </c>
      <c r="AM207">
        <f>IF(doba!$R62&lt;=AM$163,IF(doba!$S62&gt;AM$163,AM$164,0),0)</f>
        <v>0</v>
      </c>
      <c r="AN207">
        <f>IF(doba!$R62&lt;=AN$163,IF(doba!$S62&gt;AN$163,AN$164,0),0)</f>
        <v>0</v>
      </c>
      <c r="AO207">
        <f>IF(doba!$R62&lt;=AO$163,IF(doba!$S62&gt;AO$163,AO$164,0),0)</f>
        <v>0</v>
      </c>
      <c r="AP207">
        <f>IF(doba!$R62&lt;=AP$163,IF(doba!$S62&gt;AP$163,AP$164,0),0)</f>
        <v>0</v>
      </c>
      <c r="AQ207">
        <f>IF(doba!$R62&lt;=AQ$163,IF(doba!$S62&gt;AQ$163,AQ$164,0),0)</f>
        <v>0</v>
      </c>
      <c r="AR207">
        <f>IF(doba!$R62&lt;=AR$163,IF(doba!$S62&gt;AR$163,AR$164,0),0)</f>
        <v>0</v>
      </c>
      <c r="AS207">
        <f>IF(doba!$R62&lt;=AS$163,IF(doba!$S62&gt;AS$163,AS$164,0),0)</f>
        <v>0</v>
      </c>
      <c r="AT207">
        <f>IF(doba!$R62&lt;=AT$163,IF(doba!$S62&gt;AT$163,AT$164,0),0)</f>
        <v>0</v>
      </c>
      <c r="AU207">
        <f>IF(doba!$R62&lt;=AU$163,IF(doba!$S62&gt;AU$163,AU$164,0),0)</f>
        <v>0</v>
      </c>
      <c r="AV207">
        <f>IF(doba!$R62&lt;=AV$163,IF(doba!$S62&gt;AV$163,AV$164,0),0)</f>
        <v>0</v>
      </c>
      <c r="AW207">
        <f>IF(doba!$R62&lt;=AW$163,IF(doba!$S62&gt;AW$163,AW$164,0),0)</f>
        <v>0</v>
      </c>
      <c r="AX207">
        <f>IF(doba!$R62&lt;=AX$163,IF(doba!$S62&gt;AX$163,AX$164,0),0)</f>
        <v>0</v>
      </c>
      <c r="AY207">
        <f>IF(doba!$R62&lt;=AY$163,IF(doba!$S62&gt;AY$163,AY$164,0),0)</f>
        <v>0</v>
      </c>
      <c r="AZ207">
        <f>IF(doba!$R62&lt;=AZ$163,IF(doba!$S62&gt;AZ$163,AZ$164,0),0)</f>
        <v>0</v>
      </c>
      <c r="BA207">
        <f>IF(doba!$R62&lt;=BA$163,IF(doba!$S62&gt;BA$163,BA$164,0),0)</f>
        <v>0</v>
      </c>
      <c r="BB207">
        <f>IF(doba!$R62&lt;=BB$163,IF(doba!$S62&gt;BB$163,BB$164,0),0)</f>
        <v>0</v>
      </c>
      <c r="BC207">
        <f>IF(doba!$R62&lt;=BC$163,IF(doba!$S62&gt;BC$163,BC$164,0),0)</f>
        <v>0</v>
      </c>
      <c r="BD207">
        <f>IF(doba!$R62&lt;=BD$163,IF(doba!$S62&gt;BD$163,BD$164,0),0)</f>
        <v>0</v>
      </c>
      <c r="BE207">
        <f>IF(doba!$R62&lt;=BE$163,IF(doba!$S62&gt;BE$163,BE$164,0),0)</f>
        <v>0</v>
      </c>
      <c r="BF207" s="1">
        <f t="shared" si="7"/>
        <v>0</v>
      </c>
    </row>
    <row r="208" spans="1:58" x14ac:dyDescent="0.2">
      <c r="A208">
        <v>44</v>
      </c>
      <c r="B208">
        <f>doba!$R63</f>
        <v>0</v>
      </c>
      <c r="C208">
        <f>doba!$S63</f>
        <v>0</v>
      </c>
      <c r="E208">
        <f>IF(doba!$R63&lt;=E$163,IF(doba!$S63&gt;E$163,E$164,0),0)</f>
        <v>0</v>
      </c>
      <c r="F208">
        <f>IF(doba!$R63&lt;=F$163,IF(doba!$S63&gt;F$163,F$164,0),0)</f>
        <v>0</v>
      </c>
      <c r="G208">
        <f>IF(doba!$R63&lt;=G$163,IF(doba!$S63&gt;G$163,G$164,0),0)</f>
        <v>0</v>
      </c>
      <c r="H208">
        <f>IF(doba!$R63&lt;=H$163,IF(doba!$S63&gt;H$163,H$164,0),0)</f>
        <v>0</v>
      </c>
      <c r="I208">
        <f>IF(doba!$R63&lt;=I$163,IF(doba!$S63&gt;I$163,I$164,0),0)</f>
        <v>0</v>
      </c>
      <c r="J208">
        <f>IF(doba!$R63&lt;=J$163,IF(doba!$S63&gt;J$163,J$164,0),0)</f>
        <v>0</v>
      </c>
      <c r="K208">
        <f>IF(doba!$R63&lt;=K$163,IF(doba!$S63&gt;K$163,K$164,0),0)</f>
        <v>0</v>
      </c>
      <c r="L208">
        <f>IF(doba!$R63&lt;=L$163,IF(doba!$S63&gt;L$163,L$164,0),0)</f>
        <v>0</v>
      </c>
      <c r="M208">
        <f>IF(doba!$R63&lt;=M$163,IF(doba!$S63&gt;M$163,M$164,0),0)</f>
        <v>0</v>
      </c>
      <c r="N208">
        <f>IF(doba!$R63&lt;=N$163,IF(doba!$S63&gt;N$163,N$164,0),0)</f>
        <v>0</v>
      </c>
      <c r="O208">
        <f>IF(doba!$R63&lt;=O$163,IF(doba!$S63&gt;O$163,O$164,0),0)</f>
        <v>0</v>
      </c>
      <c r="P208">
        <f>IF(doba!$R63&lt;=P$163,IF(doba!$S63&gt;P$163,P$164,0),0)</f>
        <v>0</v>
      </c>
      <c r="Q208">
        <f>IF(doba!$R63&lt;=Q$163,IF(doba!$S63&gt;Q$163,Q$164,0),0)</f>
        <v>0</v>
      </c>
      <c r="R208">
        <f>IF(doba!$R63&lt;=R$163,IF(doba!$S63&gt;R$163,R$164,0),0)</f>
        <v>0</v>
      </c>
      <c r="S208">
        <f>IF(doba!$R63&lt;=S$163,IF(doba!$S63&gt;S$163,S$164,0),0)</f>
        <v>0</v>
      </c>
      <c r="T208">
        <f>IF(doba!$R63&lt;=T$163,IF(doba!$S63&gt;T$163,T$164,0),0)</f>
        <v>0</v>
      </c>
      <c r="U208">
        <f>IF(doba!$R63&lt;=U$163,IF(doba!$S63&gt;U$163,U$164,0),0)</f>
        <v>0</v>
      </c>
      <c r="V208">
        <f>IF(doba!$R63&lt;=V$163,IF(doba!$S63&gt;V$163,V$164,0),0)</f>
        <v>0</v>
      </c>
      <c r="W208">
        <f>IF(doba!$R63&lt;=W$163,IF(doba!$S63&gt;W$163,W$164,0),0)</f>
        <v>0</v>
      </c>
      <c r="X208">
        <f>IF(doba!$R63&lt;=X$163,IF(doba!$S63&gt;X$163,X$164,0),0)</f>
        <v>0</v>
      </c>
      <c r="Y208">
        <f>IF(doba!$R63&lt;=Y$163,IF(doba!$S63&gt;Y$163,Y$164,0),0)</f>
        <v>0</v>
      </c>
      <c r="Z208">
        <f>IF(doba!$R63&lt;=Z$163,IF(doba!$S63&gt;Z$163,Z$164,0),0)</f>
        <v>0</v>
      </c>
      <c r="AA208">
        <f>IF(doba!$R63&lt;=AA$163,IF(doba!$S63&gt;AA$163,AA$164,0),0)</f>
        <v>0</v>
      </c>
      <c r="AB208">
        <f>IF(doba!$R63&lt;=AB$163,IF(doba!$S63&gt;AB$163,AB$164,0),0)</f>
        <v>0</v>
      </c>
      <c r="AC208" s="1">
        <f t="shared" si="6"/>
        <v>0</v>
      </c>
      <c r="AH208">
        <f>IF(doba!$R63&lt;=AH$163,IF(doba!$S63&gt;AH$163,AH$164,0),0)</f>
        <v>0</v>
      </c>
      <c r="AI208">
        <f>IF(doba!$R63&lt;=AI$163,IF(doba!$S63&gt;AI$163,AI$164,0),0)</f>
        <v>0</v>
      </c>
      <c r="AJ208">
        <f>IF(doba!$R63&lt;=AJ$163,IF(doba!$S63&gt;AJ$163,AJ$164,0),0)</f>
        <v>0</v>
      </c>
      <c r="AK208">
        <f>IF(doba!$R63&lt;=AK$163,IF(doba!$S63&gt;AK$163,AK$164,0),0)</f>
        <v>0</v>
      </c>
      <c r="AL208">
        <f>IF(doba!$R63&lt;=AL$163,IF(doba!$S63&gt;AL$163,AL$164,0),0)</f>
        <v>0</v>
      </c>
      <c r="AM208">
        <f>IF(doba!$R63&lt;=AM$163,IF(doba!$S63&gt;AM$163,AM$164,0),0)</f>
        <v>0</v>
      </c>
      <c r="AN208">
        <f>IF(doba!$R63&lt;=AN$163,IF(doba!$S63&gt;AN$163,AN$164,0),0)</f>
        <v>0</v>
      </c>
      <c r="AO208">
        <f>IF(doba!$R63&lt;=AO$163,IF(doba!$S63&gt;AO$163,AO$164,0),0)</f>
        <v>0</v>
      </c>
      <c r="AP208">
        <f>IF(doba!$R63&lt;=AP$163,IF(doba!$S63&gt;AP$163,AP$164,0),0)</f>
        <v>0</v>
      </c>
      <c r="AQ208">
        <f>IF(doba!$R63&lt;=AQ$163,IF(doba!$S63&gt;AQ$163,AQ$164,0),0)</f>
        <v>0</v>
      </c>
      <c r="AR208">
        <f>IF(doba!$R63&lt;=AR$163,IF(doba!$S63&gt;AR$163,AR$164,0),0)</f>
        <v>0</v>
      </c>
      <c r="AS208">
        <f>IF(doba!$R63&lt;=AS$163,IF(doba!$S63&gt;AS$163,AS$164,0),0)</f>
        <v>0</v>
      </c>
      <c r="AT208">
        <f>IF(doba!$R63&lt;=AT$163,IF(doba!$S63&gt;AT$163,AT$164,0),0)</f>
        <v>0</v>
      </c>
      <c r="AU208">
        <f>IF(doba!$R63&lt;=AU$163,IF(doba!$S63&gt;AU$163,AU$164,0),0)</f>
        <v>0</v>
      </c>
      <c r="AV208">
        <f>IF(doba!$R63&lt;=AV$163,IF(doba!$S63&gt;AV$163,AV$164,0),0)</f>
        <v>0</v>
      </c>
      <c r="AW208">
        <f>IF(doba!$R63&lt;=AW$163,IF(doba!$S63&gt;AW$163,AW$164,0),0)</f>
        <v>0</v>
      </c>
      <c r="AX208">
        <f>IF(doba!$R63&lt;=AX$163,IF(doba!$S63&gt;AX$163,AX$164,0),0)</f>
        <v>0</v>
      </c>
      <c r="AY208">
        <f>IF(doba!$R63&lt;=AY$163,IF(doba!$S63&gt;AY$163,AY$164,0),0)</f>
        <v>0</v>
      </c>
      <c r="AZ208">
        <f>IF(doba!$R63&lt;=AZ$163,IF(doba!$S63&gt;AZ$163,AZ$164,0),0)</f>
        <v>0</v>
      </c>
      <c r="BA208">
        <f>IF(doba!$R63&lt;=BA$163,IF(doba!$S63&gt;BA$163,BA$164,0),0)</f>
        <v>0</v>
      </c>
      <c r="BB208">
        <f>IF(doba!$R63&lt;=BB$163,IF(doba!$S63&gt;BB$163,BB$164,0),0)</f>
        <v>0</v>
      </c>
      <c r="BC208">
        <f>IF(doba!$R63&lt;=BC$163,IF(doba!$S63&gt;BC$163,BC$164,0),0)</f>
        <v>0</v>
      </c>
      <c r="BD208">
        <f>IF(doba!$R63&lt;=BD$163,IF(doba!$S63&gt;BD$163,BD$164,0),0)</f>
        <v>0</v>
      </c>
      <c r="BE208">
        <f>IF(doba!$R63&lt;=BE$163,IF(doba!$S63&gt;BE$163,BE$164,0),0)</f>
        <v>0</v>
      </c>
      <c r="BF208" s="1">
        <f t="shared" si="7"/>
        <v>0</v>
      </c>
    </row>
    <row r="209" spans="1:58" x14ac:dyDescent="0.2">
      <c r="A209">
        <v>45</v>
      </c>
      <c r="B209">
        <f>doba!$R64</f>
        <v>0</v>
      </c>
      <c r="C209">
        <f>doba!$S64</f>
        <v>0</v>
      </c>
      <c r="E209">
        <f>IF(doba!$R64&lt;=E$163,IF(doba!$S64&gt;E$163,E$164,0),0)</f>
        <v>0</v>
      </c>
      <c r="F209">
        <f>IF(doba!$R64&lt;=F$163,IF(doba!$S64&gt;F$163,F$164,0),0)</f>
        <v>0</v>
      </c>
      <c r="G209">
        <f>IF(doba!$R64&lt;=G$163,IF(doba!$S64&gt;G$163,G$164,0),0)</f>
        <v>0</v>
      </c>
      <c r="H209">
        <f>IF(doba!$R64&lt;=H$163,IF(doba!$S64&gt;H$163,H$164,0),0)</f>
        <v>0</v>
      </c>
      <c r="I209">
        <f>IF(doba!$R64&lt;=I$163,IF(doba!$S64&gt;I$163,I$164,0),0)</f>
        <v>0</v>
      </c>
      <c r="J209">
        <f>IF(doba!$R64&lt;=J$163,IF(doba!$S64&gt;J$163,J$164,0),0)</f>
        <v>0</v>
      </c>
      <c r="K209">
        <f>IF(doba!$R64&lt;=K$163,IF(doba!$S64&gt;K$163,K$164,0),0)</f>
        <v>0</v>
      </c>
      <c r="L209">
        <f>IF(doba!$R64&lt;=L$163,IF(doba!$S64&gt;L$163,L$164,0),0)</f>
        <v>0</v>
      </c>
      <c r="M209">
        <f>IF(doba!$R64&lt;=M$163,IF(doba!$S64&gt;M$163,M$164,0),0)</f>
        <v>0</v>
      </c>
      <c r="N209">
        <f>IF(doba!$R64&lt;=N$163,IF(doba!$S64&gt;N$163,N$164,0),0)</f>
        <v>0</v>
      </c>
      <c r="O209">
        <f>IF(doba!$R64&lt;=O$163,IF(doba!$S64&gt;O$163,O$164,0),0)</f>
        <v>0</v>
      </c>
      <c r="P209">
        <f>IF(doba!$R64&lt;=P$163,IF(doba!$S64&gt;P$163,P$164,0),0)</f>
        <v>0</v>
      </c>
      <c r="Q209">
        <f>IF(doba!$R64&lt;=Q$163,IF(doba!$S64&gt;Q$163,Q$164,0),0)</f>
        <v>0</v>
      </c>
      <c r="R209">
        <f>IF(doba!$R64&lt;=R$163,IF(doba!$S64&gt;R$163,R$164,0),0)</f>
        <v>0</v>
      </c>
      <c r="S209">
        <f>IF(doba!$R64&lt;=S$163,IF(doba!$S64&gt;S$163,S$164,0),0)</f>
        <v>0</v>
      </c>
      <c r="T209">
        <f>IF(doba!$R64&lt;=T$163,IF(doba!$S64&gt;T$163,T$164,0),0)</f>
        <v>0</v>
      </c>
      <c r="U209">
        <f>IF(doba!$R64&lt;=U$163,IF(doba!$S64&gt;U$163,U$164,0),0)</f>
        <v>0</v>
      </c>
      <c r="V209">
        <f>IF(doba!$R64&lt;=V$163,IF(doba!$S64&gt;V$163,V$164,0),0)</f>
        <v>0</v>
      </c>
      <c r="W209">
        <f>IF(doba!$R64&lt;=W$163,IF(doba!$S64&gt;W$163,W$164,0),0)</f>
        <v>0</v>
      </c>
      <c r="X209">
        <f>IF(doba!$R64&lt;=X$163,IF(doba!$S64&gt;X$163,X$164,0),0)</f>
        <v>0</v>
      </c>
      <c r="Y209">
        <f>IF(doba!$R64&lt;=Y$163,IF(doba!$S64&gt;Y$163,Y$164,0),0)</f>
        <v>0</v>
      </c>
      <c r="Z209">
        <f>IF(doba!$R64&lt;=Z$163,IF(doba!$S64&gt;Z$163,Z$164,0),0)</f>
        <v>0</v>
      </c>
      <c r="AA209">
        <f>IF(doba!$R64&lt;=AA$163,IF(doba!$S64&gt;AA$163,AA$164,0),0)</f>
        <v>0</v>
      </c>
      <c r="AB209">
        <f>IF(doba!$R64&lt;=AB$163,IF(doba!$S64&gt;AB$163,AB$164,0),0)</f>
        <v>0</v>
      </c>
      <c r="AC209" s="1">
        <f t="shared" si="6"/>
        <v>0</v>
      </c>
      <c r="AH209">
        <f>IF(doba!$R64&lt;=AH$163,IF(doba!$S64&gt;AH$163,AH$164,0),0)</f>
        <v>0</v>
      </c>
      <c r="AI209">
        <f>IF(doba!$R64&lt;=AI$163,IF(doba!$S64&gt;AI$163,AI$164,0),0)</f>
        <v>0</v>
      </c>
      <c r="AJ209">
        <f>IF(doba!$R64&lt;=AJ$163,IF(doba!$S64&gt;AJ$163,AJ$164,0),0)</f>
        <v>0</v>
      </c>
      <c r="AK209">
        <f>IF(doba!$R64&lt;=AK$163,IF(doba!$S64&gt;AK$163,AK$164,0),0)</f>
        <v>0</v>
      </c>
      <c r="AL209">
        <f>IF(doba!$R64&lt;=AL$163,IF(doba!$S64&gt;AL$163,AL$164,0),0)</f>
        <v>0</v>
      </c>
      <c r="AM209">
        <f>IF(doba!$R64&lt;=AM$163,IF(doba!$S64&gt;AM$163,AM$164,0),0)</f>
        <v>0</v>
      </c>
      <c r="AN209">
        <f>IF(doba!$R64&lt;=AN$163,IF(doba!$S64&gt;AN$163,AN$164,0),0)</f>
        <v>0</v>
      </c>
      <c r="AO209">
        <f>IF(doba!$R64&lt;=AO$163,IF(doba!$S64&gt;AO$163,AO$164,0),0)</f>
        <v>0</v>
      </c>
      <c r="AP209">
        <f>IF(doba!$R64&lt;=AP$163,IF(doba!$S64&gt;AP$163,AP$164,0),0)</f>
        <v>0</v>
      </c>
      <c r="AQ209">
        <f>IF(doba!$R64&lt;=AQ$163,IF(doba!$S64&gt;AQ$163,AQ$164,0),0)</f>
        <v>0</v>
      </c>
      <c r="AR209">
        <f>IF(doba!$R64&lt;=AR$163,IF(doba!$S64&gt;AR$163,AR$164,0),0)</f>
        <v>0</v>
      </c>
      <c r="AS209">
        <f>IF(doba!$R64&lt;=AS$163,IF(doba!$S64&gt;AS$163,AS$164,0),0)</f>
        <v>0</v>
      </c>
      <c r="AT209">
        <f>IF(doba!$R64&lt;=AT$163,IF(doba!$S64&gt;AT$163,AT$164,0),0)</f>
        <v>0</v>
      </c>
      <c r="AU209">
        <f>IF(doba!$R64&lt;=AU$163,IF(doba!$S64&gt;AU$163,AU$164,0),0)</f>
        <v>0</v>
      </c>
      <c r="AV209">
        <f>IF(doba!$R64&lt;=AV$163,IF(doba!$S64&gt;AV$163,AV$164,0),0)</f>
        <v>0</v>
      </c>
      <c r="AW209">
        <f>IF(doba!$R64&lt;=AW$163,IF(doba!$S64&gt;AW$163,AW$164,0),0)</f>
        <v>0</v>
      </c>
      <c r="AX209">
        <f>IF(doba!$R64&lt;=AX$163,IF(doba!$S64&gt;AX$163,AX$164,0),0)</f>
        <v>0</v>
      </c>
      <c r="AY209">
        <f>IF(doba!$R64&lt;=AY$163,IF(doba!$S64&gt;AY$163,AY$164,0),0)</f>
        <v>0</v>
      </c>
      <c r="AZ209">
        <f>IF(doba!$R64&lt;=AZ$163,IF(doba!$S64&gt;AZ$163,AZ$164,0),0)</f>
        <v>0</v>
      </c>
      <c r="BA209">
        <f>IF(doba!$R64&lt;=BA$163,IF(doba!$S64&gt;BA$163,BA$164,0),0)</f>
        <v>0</v>
      </c>
      <c r="BB209">
        <f>IF(doba!$R64&lt;=BB$163,IF(doba!$S64&gt;BB$163,BB$164,0),0)</f>
        <v>0</v>
      </c>
      <c r="BC209">
        <f>IF(doba!$R64&lt;=BC$163,IF(doba!$S64&gt;BC$163,BC$164,0),0)</f>
        <v>0</v>
      </c>
      <c r="BD209">
        <f>IF(doba!$R64&lt;=BD$163,IF(doba!$S64&gt;BD$163,BD$164,0),0)</f>
        <v>0</v>
      </c>
      <c r="BE209">
        <f>IF(doba!$R64&lt;=BE$163,IF(doba!$S64&gt;BE$163,BE$164,0),0)</f>
        <v>0</v>
      </c>
      <c r="BF209" s="1">
        <f t="shared" si="7"/>
        <v>0</v>
      </c>
    </row>
    <row r="210" spans="1:58" x14ac:dyDescent="0.2">
      <c r="A210">
        <v>46</v>
      </c>
      <c r="B210">
        <f>doba!$R65</f>
        <v>0</v>
      </c>
      <c r="C210">
        <f>doba!$S65</f>
        <v>0</v>
      </c>
      <c r="E210">
        <f>IF(doba!$R65&lt;=E$163,IF(doba!$S65&gt;E$163,E$164,0),0)</f>
        <v>0</v>
      </c>
      <c r="F210">
        <f>IF(doba!$R65&lt;=F$163,IF(doba!$S65&gt;F$163,F$164,0),0)</f>
        <v>0</v>
      </c>
      <c r="G210">
        <f>IF(doba!$R65&lt;=G$163,IF(doba!$S65&gt;G$163,G$164,0),0)</f>
        <v>0</v>
      </c>
      <c r="H210">
        <f>IF(doba!$R65&lt;=H$163,IF(doba!$S65&gt;H$163,H$164,0),0)</f>
        <v>0</v>
      </c>
      <c r="I210">
        <f>IF(doba!$R65&lt;=I$163,IF(doba!$S65&gt;I$163,I$164,0),0)</f>
        <v>0</v>
      </c>
      <c r="J210">
        <f>IF(doba!$R65&lt;=J$163,IF(doba!$S65&gt;J$163,J$164,0),0)</f>
        <v>0</v>
      </c>
      <c r="K210">
        <f>IF(doba!$R65&lt;=K$163,IF(doba!$S65&gt;K$163,K$164,0),0)</f>
        <v>0</v>
      </c>
      <c r="L210">
        <f>IF(doba!$R65&lt;=L$163,IF(doba!$S65&gt;L$163,L$164,0),0)</f>
        <v>0</v>
      </c>
      <c r="M210">
        <f>IF(doba!$R65&lt;=M$163,IF(doba!$S65&gt;M$163,M$164,0),0)</f>
        <v>0</v>
      </c>
      <c r="N210">
        <f>IF(doba!$R65&lt;=N$163,IF(doba!$S65&gt;N$163,N$164,0),0)</f>
        <v>0</v>
      </c>
      <c r="O210">
        <f>IF(doba!$R65&lt;=O$163,IF(doba!$S65&gt;O$163,O$164,0),0)</f>
        <v>0</v>
      </c>
      <c r="P210">
        <f>IF(doba!$R65&lt;=P$163,IF(doba!$S65&gt;P$163,P$164,0),0)</f>
        <v>0</v>
      </c>
      <c r="Q210">
        <f>IF(doba!$R65&lt;=Q$163,IF(doba!$S65&gt;Q$163,Q$164,0),0)</f>
        <v>0</v>
      </c>
      <c r="R210">
        <f>IF(doba!$R65&lt;=R$163,IF(doba!$S65&gt;R$163,R$164,0),0)</f>
        <v>0</v>
      </c>
      <c r="S210">
        <f>IF(doba!$R65&lt;=S$163,IF(doba!$S65&gt;S$163,S$164,0),0)</f>
        <v>0</v>
      </c>
      <c r="T210">
        <f>IF(doba!$R65&lt;=T$163,IF(doba!$S65&gt;T$163,T$164,0),0)</f>
        <v>0</v>
      </c>
      <c r="U210">
        <f>IF(doba!$R65&lt;=U$163,IF(doba!$S65&gt;U$163,U$164,0),0)</f>
        <v>0</v>
      </c>
      <c r="V210">
        <f>IF(doba!$R65&lt;=V$163,IF(doba!$S65&gt;V$163,V$164,0),0)</f>
        <v>0</v>
      </c>
      <c r="W210">
        <f>IF(doba!$R65&lt;=W$163,IF(doba!$S65&gt;W$163,W$164,0),0)</f>
        <v>0</v>
      </c>
      <c r="X210">
        <f>IF(doba!$R65&lt;=X$163,IF(doba!$S65&gt;X$163,X$164,0),0)</f>
        <v>0</v>
      </c>
      <c r="Y210">
        <f>IF(doba!$R65&lt;=Y$163,IF(doba!$S65&gt;Y$163,Y$164,0),0)</f>
        <v>0</v>
      </c>
      <c r="Z210">
        <f>IF(doba!$R65&lt;=Z$163,IF(doba!$S65&gt;Z$163,Z$164,0),0)</f>
        <v>0</v>
      </c>
      <c r="AA210">
        <f>IF(doba!$R65&lt;=AA$163,IF(doba!$S65&gt;AA$163,AA$164,0),0)</f>
        <v>0</v>
      </c>
      <c r="AB210">
        <f>IF(doba!$R65&lt;=AB$163,IF(doba!$S65&gt;AB$163,AB$164,0),0)</f>
        <v>0</v>
      </c>
      <c r="AC210" s="1">
        <f t="shared" si="6"/>
        <v>0</v>
      </c>
      <c r="AH210">
        <f>IF(doba!$R65&lt;=AH$163,IF(doba!$S65&gt;AH$163,AH$164,0),0)</f>
        <v>0</v>
      </c>
      <c r="AI210">
        <f>IF(doba!$R65&lt;=AI$163,IF(doba!$S65&gt;AI$163,AI$164,0),0)</f>
        <v>0</v>
      </c>
      <c r="AJ210">
        <f>IF(doba!$R65&lt;=AJ$163,IF(doba!$S65&gt;AJ$163,AJ$164,0),0)</f>
        <v>0</v>
      </c>
      <c r="AK210">
        <f>IF(doba!$R65&lt;=AK$163,IF(doba!$S65&gt;AK$163,AK$164,0),0)</f>
        <v>0</v>
      </c>
      <c r="AL210">
        <f>IF(doba!$R65&lt;=AL$163,IF(doba!$S65&gt;AL$163,AL$164,0),0)</f>
        <v>0</v>
      </c>
      <c r="AM210">
        <f>IF(doba!$R65&lt;=AM$163,IF(doba!$S65&gt;AM$163,AM$164,0),0)</f>
        <v>0</v>
      </c>
      <c r="AN210">
        <f>IF(doba!$R65&lt;=AN$163,IF(doba!$S65&gt;AN$163,AN$164,0),0)</f>
        <v>0</v>
      </c>
      <c r="AO210">
        <f>IF(doba!$R65&lt;=AO$163,IF(doba!$S65&gt;AO$163,AO$164,0),0)</f>
        <v>0</v>
      </c>
      <c r="AP210">
        <f>IF(doba!$R65&lt;=AP$163,IF(doba!$S65&gt;AP$163,AP$164,0),0)</f>
        <v>0</v>
      </c>
      <c r="AQ210">
        <f>IF(doba!$R65&lt;=AQ$163,IF(doba!$S65&gt;AQ$163,AQ$164,0),0)</f>
        <v>0</v>
      </c>
      <c r="AR210">
        <f>IF(doba!$R65&lt;=AR$163,IF(doba!$S65&gt;AR$163,AR$164,0),0)</f>
        <v>0</v>
      </c>
      <c r="AS210">
        <f>IF(doba!$R65&lt;=AS$163,IF(doba!$S65&gt;AS$163,AS$164,0),0)</f>
        <v>0</v>
      </c>
      <c r="AT210">
        <f>IF(doba!$R65&lt;=AT$163,IF(doba!$S65&gt;AT$163,AT$164,0),0)</f>
        <v>0</v>
      </c>
      <c r="AU210">
        <f>IF(doba!$R65&lt;=AU$163,IF(doba!$S65&gt;AU$163,AU$164,0),0)</f>
        <v>0</v>
      </c>
      <c r="AV210">
        <f>IF(doba!$R65&lt;=AV$163,IF(doba!$S65&gt;AV$163,AV$164,0),0)</f>
        <v>0</v>
      </c>
      <c r="AW210">
        <f>IF(doba!$R65&lt;=AW$163,IF(doba!$S65&gt;AW$163,AW$164,0),0)</f>
        <v>0</v>
      </c>
      <c r="AX210">
        <f>IF(doba!$R65&lt;=AX$163,IF(doba!$S65&gt;AX$163,AX$164,0),0)</f>
        <v>0</v>
      </c>
      <c r="AY210">
        <f>IF(doba!$R65&lt;=AY$163,IF(doba!$S65&gt;AY$163,AY$164,0),0)</f>
        <v>0</v>
      </c>
      <c r="AZ210">
        <f>IF(doba!$R65&lt;=AZ$163,IF(doba!$S65&gt;AZ$163,AZ$164,0),0)</f>
        <v>0</v>
      </c>
      <c r="BA210">
        <f>IF(doba!$R65&lt;=BA$163,IF(doba!$S65&gt;BA$163,BA$164,0),0)</f>
        <v>0</v>
      </c>
      <c r="BB210">
        <f>IF(doba!$R65&lt;=BB$163,IF(doba!$S65&gt;BB$163,BB$164,0),0)</f>
        <v>0</v>
      </c>
      <c r="BC210">
        <f>IF(doba!$R65&lt;=BC$163,IF(doba!$S65&gt;BC$163,BC$164,0),0)</f>
        <v>0</v>
      </c>
      <c r="BD210">
        <f>IF(doba!$R65&lt;=BD$163,IF(doba!$S65&gt;BD$163,BD$164,0),0)</f>
        <v>0</v>
      </c>
      <c r="BE210">
        <f>IF(doba!$R65&lt;=BE$163,IF(doba!$S65&gt;BE$163,BE$164,0),0)</f>
        <v>0</v>
      </c>
      <c r="BF210" s="1">
        <f t="shared" si="7"/>
        <v>0</v>
      </c>
    </row>
    <row r="211" spans="1:58" x14ac:dyDescent="0.2">
      <c r="A211">
        <v>47</v>
      </c>
      <c r="B211">
        <f>doba!$R66</f>
        <v>0</v>
      </c>
      <c r="C211">
        <f>doba!$S66</f>
        <v>0</v>
      </c>
      <c r="E211">
        <f>IF(doba!$R66&lt;=E$163,IF(doba!$S66&gt;E$163,E$164,0),0)</f>
        <v>0</v>
      </c>
      <c r="F211">
        <f>IF(doba!$R66&lt;=F$163,IF(doba!$S66&gt;F$163,F$164,0),0)</f>
        <v>0</v>
      </c>
      <c r="G211">
        <f>IF(doba!$R66&lt;=G$163,IF(doba!$S66&gt;G$163,G$164,0),0)</f>
        <v>0</v>
      </c>
      <c r="H211">
        <f>IF(doba!$R66&lt;=H$163,IF(doba!$S66&gt;H$163,H$164,0),0)</f>
        <v>0</v>
      </c>
      <c r="I211">
        <f>IF(doba!$R66&lt;=I$163,IF(doba!$S66&gt;I$163,I$164,0),0)</f>
        <v>0</v>
      </c>
      <c r="J211">
        <f>IF(doba!$R66&lt;=J$163,IF(doba!$S66&gt;J$163,J$164,0),0)</f>
        <v>0</v>
      </c>
      <c r="K211">
        <f>IF(doba!$R66&lt;=K$163,IF(doba!$S66&gt;K$163,K$164,0),0)</f>
        <v>0</v>
      </c>
      <c r="L211">
        <f>IF(doba!$R66&lt;=L$163,IF(doba!$S66&gt;L$163,L$164,0),0)</f>
        <v>0</v>
      </c>
      <c r="M211">
        <f>IF(doba!$R66&lt;=M$163,IF(doba!$S66&gt;M$163,M$164,0),0)</f>
        <v>0</v>
      </c>
      <c r="N211">
        <f>IF(doba!$R66&lt;=N$163,IF(doba!$S66&gt;N$163,N$164,0),0)</f>
        <v>0</v>
      </c>
      <c r="O211">
        <f>IF(doba!$R66&lt;=O$163,IF(doba!$S66&gt;O$163,O$164,0),0)</f>
        <v>0</v>
      </c>
      <c r="P211">
        <f>IF(doba!$R66&lt;=P$163,IF(doba!$S66&gt;P$163,P$164,0),0)</f>
        <v>0</v>
      </c>
      <c r="Q211">
        <f>IF(doba!$R66&lt;=Q$163,IF(doba!$S66&gt;Q$163,Q$164,0),0)</f>
        <v>0</v>
      </c>
      <c r="R211">
        <f>IF(doba!$R66&lt;=R$163,IF(doba!$S66&gt;R$163,R$164,0),0)</f>
        <v>0</v>
      </c>
      <c r="S211">
        <f>IF(doba!$R66&lt;=S$163,IF(doba!$S66&gt;S$163,S$164,0),0)</f>
        <v>0</v>
      </c>
      <c r="T211">
        <f>IF(doba!$R66&lt;=T$163,IF(doba!$S66&gt;T$163,T$164,0),0)</f>
        <v>0</v>
      </c>
      <c r="U211">
        <f>IF(doba!$R66&lt;=U$163,IF(doba!$S66&gt;U$163,U$164,0),0)</f>
        <v>0</v>
      </c>
      <c r="V211">
        <f>IF(doba!$R66&lt;=V$163,IF(doba!$S66&gt;V$163,V$164,0),0)</f>
        <v>0</v>
      </c>
      <c r="W211">
        <f>IF(doba!$R66&lt;=W$163,IF(doba!$S66&gt;W$163,W$164,0),0)</f>
        <v>0</v>
      </c>
      <c r="X211">
        <f>IF(doba!$R66&lt;=X$163,IF(doba!$S66&gt;X$163,X$164,0),0)</f>
        <v>0</v>
      </c>
      <c r="Y211">
        <f>IF(doba!$R66&lt;=Y$163,IF(doba!$S66&gt;Y$163,Y$164,0),0)</f>
        <v>0</v>
      </c>
      <c r="Z211">
        <f>IF(doba!$R66&lt;=Z$163,IF(doba!$S66&gt;Z$163,Z$164,0),0)</f>
        <v>0</v>
      </c>
      <c r="AA211">
        <f>IF(doba!$R66&lt;=AA$163,IF(doba!$S66&gt;AA$163,AA$164,0),0)</f>
        <v>0</v>
      </c>
      <c r="AB211">
        <f>IF(doba!$R66&lt;=AB$163,IF(doba!$S66&gt;AB$163,AB$164,0),0)</f>
        <v>0</v>
      </c>
      <c r="AC211" s="1">
        <f t="shared" si="6"/>
        <v>0</v>
      </c>
      <c r="AH211">
        <f>IF(doba!$R66&lt;=AH$163,IF(doba!$S66&gt;AH$163,AH$164,0),0)</f>
        <v>0</v>
      </c>
      <c r="AI211">
        <f>IF(doba!$R66&lt;=AI$163,IF(doba!$S66&gt;AI$163,AI$164,0),0)</f>
        <v>0</v>
      </c>
      <c r="AJ211">
        <f>IF(doba!$R66&lt;=AJ$163,IF(doba!$S66&gt;AJ$163,AJ$164,0),0)</f>
        <v>0</v>
      </c>
      <c r="AK211">
        <f>IF(doba!$R66&lt;=AK$163,IF(doba!$S66&gt;AK$163,AK$164,0),0)</f>
        <v>0</v>
      </c>
      <c r="AL211">
        <f>IF(doba!$R66&lt;=AL$163,IF(doba!$S66&gt;AL$163,AL$164,0),0)</f>
        <v>0</v>
      </c>
      <c r="AM211">
        <f>IF(doba!$R66&lt;=AM$163,IF(doba!$S66&gt;AM$163,AM$164,0),0)</f>
        <v>0</v>
      </c>
      <c r="AN211">
        <f>IF(doba!$R66&lt;=AN$163,IF(doba!$S66&gt;AN$163,AN$164,0),0)</f>
        <v>0</v>
      </c>
      <c r="AO211">
        <f>IF(doba!$R66&lt;=AO$163,IF(doba!$S66&gt;AO$163,AO$164,0),0)</f>
        <v>0</v>
      </c>
      <c r="AP211">
        <f>IF(doba!$R66&lt;=AP$163,IF(doba!$S66&gt;AP$163,AP$164,0),0)</f>
        <v>0</v>
      </c>
      <c r="AQ211">
        <f>IF(doba!$R66&lt;=AQ$163,IF(doba!$S66&gt;AQ$163,AQ$164,0),0)</f>
        <v>0</v>
      </c>
      <c r="AR211">
        <f>IF(doba!$R66&lt;=AR$163,IF(doba!$S66&gt;AR$163,AR$164,0),0)</f>
        <v>0</v>
      </c>
      <c r="AS211">
        <f>IF(doba!$R66&lt;=AS$163,IF(doba!$S66&gt;AS$163,AS$164,0),0)</f>
        <v>0</v>
      </c>
      <c r="AT211">
        <f>IF(doba!$R66&lt;=AT$163,IF(doba!$S66&gt;AT$163,AT$164,0),0)</f>
        <v>0</v>
      </c>
      <c r="AU211">
        <f>IF(doba!$R66&lt;=AU$163,IF(doba!$S66&gt;AU$163,AU$164,0),0)</f>
        <v>0</v>
      </c>
      <c r="AV211">
        <f>IF(doba!$R66&lt;=AV$163,IF(doba!$S66&gt;AV$163,AV$164,0),0)</f>
        <v>0</v>
      </c>
      <c r="AW211">
        <f>IF(doba!$R66&lt;=AW$163,IF(doba!$S66&gt;AW$163,AW$164,0),0)</f>
        <v>0</v>
      </c>
      <c r="AX211">
        <f>IF(doba!$R66&lt;=AX$163,IF(doba!$S66&gt;AX$163,AX$164,0),0)</f>
        <v>0</v>
      </c>
      <c r="AY211">
        <f>IF(doba!$R66&lt;=AY$163,IF(doba!$S66&gt;AY$163,AY$164,0),0)</f>
        <v>0</v>
      </c>
      <c r="AZ211">
        <f>IF(doba!$R66&lt;=AZ$163,IF(doba!$S66&gt;AZ$163,AZ$164,0),0)</f>
        <v>0</v>
      </c>
      <c r="BA211">
        <f>IF(doba!$R66&lt;=BA$163,IF(doba!$S66&gt;BA$163,BA$164,0),0)</f>
        <v>0</v>
      </c>
      <c r="BB211">
        <f>IF(doba!$R66&lt;=BB$163,IF(doba!$S66&gt;BB$163,BB$164,0),0)</f>
        <v>0</v>
      </c>
      <c r="BC211">
        <f>IF(doba!$R66&lt;=BC$163,IF(doba!$S66&gt;BC$163,BC$164,0),0)</f>
        <v>0</v>
      </c>
      <c r="BD211">
        <f>IF(doba!$R66&lt;=BD$163,IF(doba!$S66&gt;BD$163,BD$164,0),0)</f>
        <v>0</v>
      </c>
      <c r="BE211">
        <f>IF(doba!$R66&lt;=BE$163,IF(doba!$S66&gt;BE$163,BE$164,0),0)</f>
        <v>0</v>
      </c>
      <c r="BF211" s="1">
        <f t="shared" si="7"/>
        <v>0</v>
      </c>
    </row>
    <row r="212" spans="1:58" x14ac:dyDescent="0.2">
      <c r="A212">
        <v>48</v>
      </c>
      <c r="B212">
        <f>doba!$R67</f>
        <v>0</v>
      </c>
      <c r="C212">
        <f>doba!$S67</f>
        <v>0</v>
      </c>
      <c r="E212">
        <f>IF(doba!$R67&lt;=E$163,IF(doba!$S67&gt;E$163,E$164,0),0)</f>
        <v>0</v>
      </c>
      <c r="F212">
        <f>IF(doba!$R67&lt;=F$163,IF(doba!$S67&gt;F$163,F$164,0),0)</f>
        <v>0</v>
      </c>
      <c r="G212">
        <f>IF(doba!$R67&lt;=G$163,IF(doba!$S67&gt;G$163,G$164,0),0)</f>
        <v>0</v>
      </c>
      <c r="H212">
        <f>IF(doba!$R67&lt;=H$163,IF(doba!$S67&gt;H$163,H$164,0),0)</f>
        <v>0</v>
      </c>
      <c r="I212">
        <f>IF(doba!$R67&lt;=I$163,IF(doba!$S67&gt;I$163,I$164,0),0)</f>
        <v>0</v>
      </c>
      <c r="J212">
        <f>IF(doba!$R67&lt;=J$163,IF(doba!$S67&gt;J$163,J$164,0),0)</f>
        <v>0</v>
      </c>
      <c r="K212">
        <f>IF(doba!$R67&lt;=K$163,IF(doba!$S67&gt;K$163,K$164,0),0)</f>
        <v>0</v>
      </c>
      <c r="L212">
        <f>IF(doba!$R67&lt;=L$163,IF(doba!$S67&gt;L$163,L$164,0),0)</f>
        <v>0</v>
      </c>
      <c r="M212">
        <f>IF(doba!$R67&lt;=M$163,IF(doba!$S67&gt;M$163,M$164,0),0)</f>
        <v>0</v>
      </c>
      <c r="N212">
        <f>IF(doba!$R67&lt;=N$163,IF(doba!$S67&gt;N$163,N$164,0),0)</f>
        <v>0</v>
      </c>
      <c r="O212">
        <f>IF(doba!$R67&lt;=O$163,IF(doba!$S67&gt;O$163,O$164,0),0)</f>
        <v>0</v>
      </c>
      <c r="P212">
        <f>IF(doba!$R67&lt;=P$163,IF(doba!$S67&gt;P$163,P$164,0),0)</f>
        <v>0</v>
      </c>
      <c r="Q212">
        <f>IF(doba!$R67&lt;=Q$163,IF(doba!$S67&gt;Q$163,Q$164,0),0)</f>
        <v>0</v>
      </c>
      <c r="R212">
        <f>IF(doba!$R67&lt;=R$163,IF(doba!$S67&gt;R$163,R$164,0),0)</f>
        <v>0</v>
      </c>
      <c r="S212">
        <f>IF(doba!$R67&lt;=S$163,IF(doba!$S67&gt;S$163,S$164,0),0)</f>
        <v>0</v>
      </c>
      <c r="T212">
        <f>IF(doba!$R67&lt;=T$163,IF(doba!$S67&gt;T$163,T$164,0),0)</f>
        <v>0</v>
      </c>
      <c r="U212">
        <f>IF(doba!$R67&lt;=U$163,IF(doba!$S67&gt;U$163,U$164,0),0)</f>
        <v>0</v>
      </c>
      <c r="V212">
        <f>IF(doba!$R67&lt;=V$163,IF(doba!$S67&gt;V$163,V$164,0),0)</f>
        <v>0</v>
      </c>
      <c r="W212">
        <f>IF(doba!$R67&lt;=W$163,IF(doba!$S67&gt;W$163,W$164,0),0)</f>
        <v>0</v>
      </c>
      <c r="X212">
        <f>IF(doba!$R67&lt;=X$163,IF(doba!$S67&gt;X$163,X$164,0),0)</f>
        <v>0</v>
      </c>
      <c r="Y212">
        <f>IF(doba!$R67&lt;=Y$163,IF(doba!$S67&gt;Y$163,Y$164,0),0)</f>
        <v>0</v>
      </c>
      <c r="Z212">
        <f>IF(doba!$R67&lt;=Z$163,IF(doba!$S67&gt;Z$163,Z$164,0),0)</f>
        <v>0</v>
      </c>
      <c r="AA212">
        <f>IF(doba!$R67&lt;=AA$163,IF(doba!$S67&gt;AA$163,AA$164,0),0)</f>
        <v>0</v>
      </c>
      <c r="AB212">
        <f>IF(doba!$R67&lt;=AB$163,IF(doba!$S67&gt;AB$163,AB$164,0),0)</f>
        <v>0</v>
      </c>
      <c r="AC212" s="1">
        <f t="shared" si="6"/>
        <v>0</v>
      </c>
      <c r="AH212">
        <f>IF(doba!$R67&lt;=AH$163,IF(doba!$S67&gt;AH$163,AH$164,0),0)</f>
        <v>0</v>
      </c>
      <c r="AI212">
        <f>IF(doba!$R67&lt;=AI$163,IF(doba!$S67&gt;AI$163,AI$164,0),0)</f>
        <v>0</v>
      </c>
      <c r="AJ212">
        <f>IF(doba!$R67&lt;=AJ$163,IF(doba!$S67&gt;AJ$163,AJ$164,0),0)</f>
        <v>0</v>
      </c>
      <c r="AK212">
        <f>IF(doba!$R67&lt;=AK$163,IF(doba!$S67&gt;AK$163,AK$164,0),0)</f>
        <v>0</v>
      </c>
      <c r="AL212">
        <f>IF(doba!$R67&lt;=AL$163,IF(doba!$S67&gt;AL$163,AL$164,0),0)</f>
        <v>0</v>
      </c>
      <c r="AM212">
        <f>IF(doba!$R67&lt;=AM$163,IF(doba!$S67&gt;AM$163,AM$164,0),0)</f>
        <v>0</v>
      </c>
      <c r="AN212">
        <f>IF(doba!$R67&lt;=AN$163,IF(doba!$S67&gt;AN$163,AN$164,0),0)</f>
        <v>0</v>
      </c>
      <c r="AO212">
        <f>IF(doba!$R67&lt;=AO$163,IF(doba!$S67&gt;AO$163,AO$164,0),0)</f>
        <v>0</v>
      </c>
      <c r="AP212">
        <f>IF(doba!$R67&lt;=AP$163,IF(doba!$S67&gt;AP$163,AP$164,0),0)</f>
        <v>0</v>
      </c>
      <c r="AQ212">
        <f>IF(doba!$R67&lt;=AQ$163,IF(doba!$S67&gt;AQ$163,AQ$164,0),0)</f>
        <v>0</v>
      </c>
      <c r="AR212">
        <f>IF(doba!$R67&lt;=AR$163,IF(doba!$S67&gt;AR$163,AR$164,0),0)</f>
        <v>0</v>
      </c>
      <c r="AS212">
        <f>IF(doba!$R67&lt;=AS$163,IF(doba!$S67&gt;AS$163,AS$164,0),0)</f>
        <v>0</v>
      </c>
      <c r="AT212">
        <f>IF(doba!$R67&lt;=AT$163,IF(doba!$S67&gt;AT$163,AT$164,0),0)</f>
        <v>0</v>
      </c>
      <c r="AU212">
        <f>IF(doba!$R67&lt;=AU$163,IF(doba!$S67&gt;AU$163,AU$164,0),0)</f>
        <v>0</v>
      </c>
      <c r="AV212">
        <f>IF(doba!$R67&lt;=AV$163,IF(doba!$S67&gt;AV$163,AV$164,0),0)</f>
        <v>0</v>
      </c>
      <c r="AW212">
        <f>IF(doba!$R67&lt;=AW$163,IF(doba!$S67&gt;AW$163,AW$164,0),0)</f>
        <v>0</v>
      </c>
      <c r="AX212">
        <f>IF(doba!$R67&lt;=AX$163,IF(doba!$S67&gt;AX$163,AX$164,0),0)</f>
        <v>0</v>
      </c>
      <c r="AY212">
        <f>IF(doba!$R67&lt;=AY$163,IF(doba!$S67&gt;AY$163,AY$164,0),0)</f>
        <v>0</v>
      </c>
      <c r="AZ212">
        <f>IF(doba!$R67&lt;=AZ$163,IF(doba!$S67&gt;AZ$163,AZ$164,0),0)</f>
        <v>0</v>
      </c>
      <c r="BA212">
        <f>IF(doba!$R67&lt;=BA$163,IF(doba!$S67&gt;BA$163,BA$164,0),0)</f>
        <v>0</v>
      </c>
      <c r="BB212">
        <f>IF(doba!$R67&lt;=BB$163,IF(doba!$S67&gt;BB$163,BB$164,0),0)</f>
        <v>0</v>
      </c>
      <c r="BC212">
        <f>IF(doba!$R67&lt;=BC$163,IF(doba!$S67&gt;BC$163,BC$164,0),0)</f>
        <v>0</v>
      </c>
      <c r="BD212">
        <f>IF(doba!$R67&lt;=BD$163,IF(doba!$S67&gt;BD$163,BD$164,0),0)</f>
        <v>0</v>
      </c>
      <c r="BE212">
        <f>IF(doba!$R67&lt;=BE$163,IF(doba!$S67&gt;BE$163,BE$164,0),0)</f>
        <v>0</v>
      </c>
      <c r="BF212" s="1">
        <f t="shared" si="7"/>
        <v>0</v>
      </c>
    </row>
    <row r="213" spans="1:58" x14ac:dyDescent="0.2">
      <c r="A213">
        <v>49</v>
      </c>
      <c r="B213">
        <f>doba!$R68</f>
        <v>0</v>
      </c>
      <c r="C213">
        <f>doba!$S68</f>
        <v>0</v>
      </c>
      <c r="E213">
        <f>IF(doba!$R68&lt;=E$163,IF(doba!$S68&gt;E$163,E$164,0),0)</f>
        <v>0</v>
      </c>
      <c r="F213">
        <f>IF(doba!$R68&lt;=F$163,IF(doba!$S68&gt;F$163,F$164,0),0)</f>
        <v>0</v>
      </c>
      <c r="G213">
        <f>IF(doba!$R68&lt;=G$163,IF(doba!$S68&gt;G$163,G$164,0),0)</f>
        <v>0</v>
      </c>
      <c r="H213">
        <f>IF(doba!$R68&lt;=H$163,IF(doba!$S68&gt;H$163,H$164,0),0)</f>
        <v>0</v>
      </c>
      <c r="I213">
        <f>IF(doba!$R68&lt;=I$163,IF(doba!$S68&gt;I$163,I$164,0),0)</f>
        <v>0</v>
      </c>
      <c r="J213">
        <f>IF(doba!$R68&lt;=J$163,IF(doba!$S68&gt;J$163,J$164,0),0)</f>
        <v>0</v>
      </c>
      <c r="K213">
        <f>IF(doba!$R68&lt;=K$163,IF(doba!$S68&gt;K$163,K$164,0),0)</f>
        <v>0</v>
      </c>
      <c r="L213">
        <f>IF(doba!$R68&lt;=L$163,IF(doba!$S68&gt;L$163,L$164,0),0)</f>
        <v>0</v>
      </c>
      <c r="M213">
        <f>IF(doba!$R68&lt;=M$163,IF(doba!$S68&gt;M$163,M$164,0),0)</f>
        <v>0</v>
      </c>
      <c r="N213">
        <f>IF(doba!$R68&lt;=N$163,IF(doba!$S68&gt;N$163,N$164,0),0)</f>
        <v>0</v>
      </c>
      <c r="O213">
        <f>IF(doba!$R68&lt;=O$163,IF(doba!$S68&gt;O$163,O$164,0),0)</f>
        <v>0</v>
      </c>
      <c r="P213">
        <f>IF(doba!$R68&lt;=P$163,IF(doba!$S68&gt;P$163,P$164,0),0)</f>
        <v>0</v>
      </c>
      <c r="Q213">
        <f>IF(doba!$R68&lt;=Q$163,IF(doba!$S68&gt;Q$163,Q$164,0),0)</f>
        <v>0</v>
      </c>
      <c r="R213">
        <f>IF(doba!$R68&lt;=R$163,IF(doba!$S68&gt;R$163,R$164,0),0)</f>
        <v>0</v>
      </c>
      <c r="S213">
        <f>IF(doba!$R68&lt;=S$163,IF(doba!$S68&gt;S$163,S$164,0),0)</f>
        <v>0</v>
      </c>
      <c r="T213">
        <f>IF(doba!$R68&lt;=T$163,IF(doba!$S68&gt;T$163,T$164,0),0)</f>
        <v>0</v>
      </c>
      <c r="U213">
        <f>IF(doba!$R68&lt;=U$163,IF(doba!$S68&gt;U$163,U$164,0),0)</f>
        <v>0</v>
      </c>
      <c r="V213">
        <f>IF(doba!$R68&lt;=V$163,IF(doba!$S68&gt;V$163,V$164,0),0)</f>
        <v>0</v>
      </c>
      <c r="W213">
        <f>IF(doba!$R68&lt;=W$163,IF(doba!$S68&gt;W$163,W$164,0),0)</f>
        <v>0</v>
      </c>
      <c r="X213">
        <f>IF(doba!$R68&lt;=X$163,IF(doba!$S68&gt;X$163,X$164,0),0)</f>
        <v>0</v>
      </c>
      <c r="Y213">
        <f>IF(doba!$R68&lt;=Y$163,IF(doba!$S68&gt;Y$163,Y$164,0),0)</f>
        <v>0</v>
      </c>
      <c r="Z213">
        <f>IF(doba!$R68&lt;=Z$163,IF(doba!$S68&gt;Z$163,Z$164,0),0)</f>
        <v>0</v>
      </c>
      <c r="AA213">
        <f>IF(doba!$R68&lt;=AA$163,IF(doba!$S68&gt;AA$163,AA$164,0),0)</f>
        <v>0</v>
      </c>
      <c r="AB213">
        <f>IF(doba!$R68&lt;=AB$163,IF(doba!$S68&gt;AB$163,AB$164,0),0)</f>
        <v>0</v>
      </c>
      <c r="AC213" s="1">
        <f t="shared" si="6"/>
        <v>0</v>
      </c>
      <c r="AH213">
        <f>IF(doba!$R68&lt;=AH$163,IF(doba!$S68&gt;AH$163,AH$164,0),0)</f>
        <v>0</v>
      </c>
      <c r="AI213">
        <f>IF(doba!$R68&lt;=AI$163,IF(doba!$S68&gt;AI$163,AI$164,0),0)</f>
        <v>0</v>
      </c>
      <c r="AJ213">
        <f>IF(doba!$R68&lt;=AJ$163,IF(doba!$S68&gt;AJ$163,AJ$164,0),0)</f>
        <v>0</v>
      </c>
      <c r="AK213">
        <f>IF(doba!$R68&lt;=AK$163,IF(doba!$S68&gt;AK$163,AK$164,0),0)</f>
        <v>0</v>
      </c>
      <c r="AL213">
        <f>IF(doba!$R68&lt;=AL$163,IF(doba!$S68&gt;AL$163,AL$164,0),0)</f>
        <v>0</v>
      </c>
      <c r="AM213">
        <f>IF(doba!$R68&lt;=AM$163,IF(doba!$S68&gt;AM$163,AM$164,0),0)</f>
        <v>0</v>
      </c>
      <c r="AN213">
        <f>IF(doba!$R68&lt;=AN$163,IF(doba!$S68&gt;AN$163,AN$164,0),0)</f>
        <v>0</v>
      </c>
      <c r="AO213">
        <f>IF(doba!$R68&lt;=AO$163,IF(doba!$S68&gt;AO$163,AO$164,0),0)</f>
        <v>0</v>
      </c>
      <c r="AP213">
        <f>IF(doba!$R68&lt;=AP$163,IF(doba!$S68&gt;AP$163,AP$164,0),0)</f>
        <v>0</v>
      </c>
      <c r="AQ213">
        <f>IF(doba!$R68&lt;=AQ$163,IF(doba!$S68&gt;AQ$163,AQ$164,0),0)</f>
        <v>0</v>
      </c>
      <c r="AR213">
        <f>IF(doba!$R68&lt;=AR$163,IF(doba!$S68&gt;AR$163,AR$164,0),0)</f>
        <v>0</v>
      </c>
      <c r="AS213">
        <f>IF(doba!$R68&lt;=AS$163,IF(doba!$S68&gt;AS$163,AS$164,0),0)</f>
        <v>0</v>
      </c>
      <c r="AT213">
        <f>IF(doba!$R68&lt;=AT$163,IF(doba!$S68&gt;AT$163,AT$164,0),0)</f>
        <v>0</v>
      </c>
      <c r="AU213">
        <f>IF(doba!$R68&lt;=AU$163,IF(doba!$S68&gt;AU$163,AU$164,0),0)</f>
        <v>0</v>
      </c>
      <c r="AV213">
        <f>IF(doba!$R68&lt;=AV$163,IF(doba!$S68&gt;AV$163,AV$164,0),0)</f>
        <v>0</v>
      </c>
      <c r="AW213">
        <f>IF(doba!$R68&lt;=AW$163,IF(doba!$S68&gt;AW$163,AW$164,0),0)</f>
        <v>0</v>
      </c>
      <c r="AX213">
        <f>IF(doba!$R68&lt;=AX$163,IF(doba!$S68&gt;AX$163,AX$164,0),0)</f>
        <v>0</v>
      </c>
      <c r="AY213">
        <f>IF(doba!$R68&lt;=AY$163,IF(doba!$S68&gt;AY$163,AY$164,0),0)</f>
        <v>0</v>
      </c>
      <c r="AZ213">
        <f>IF(doba!$R68&lt;=AZ$163,IF(doba!$S68&gt;AZ$163,AZ$164,0),0)</f>
        <v>0</v>
      </c>
      <c r="BA213">
        <f>IF(doba!$R68&lt;=BA$163,IF(doba!$S68&gt;BA$163,BA$164,0),0)</f>
        <v>0</v>
      </c>
      <c r="BB213">
        <f>IF(doba!$R68&lt;=BB$163,IF(doba!$S68&gt;BB$163,BB$164,0),0)</f>
        <v>0</v>
      </c>
      <c r="BC213">
        <f>IF(doba!$R68&lt;=BC$163,IF(doba!$S68&gt;BC$163,BC$164,0),0)</f>
        <v>0</v>
      </c>
      <c r="BD213">
        <f>IF(doba!$R68&lt;=BD$163,IF(doba!$S68&gt;BD$163,BD$164,0),0)</f>
        <v>0</v>
      </c>
      <c r="BE213">
        <f>IF(doba!$R68&lt;=BE$163,IF(doba!$S68&gt;BE$163,BE$164,0),0)</f>
        <v>0</v>
      </c>
      <c r="BF213" s="1">
        <f t="shared" si="7"/>
        <v>0</v>
      </c>
    </row>
    <row r="214" spans="1:58" x14ac:dyDescent="0.2">
      <c r="A214">
        <v>50</v>
      </c>
      <c r="B214">
        <f>doba!$R69</f>
        <v>0</v>
      </c>
      <c r="C214">
        <f>doba!$S69</f>
        <v>0</v>
      </c>
      <c r="E214">
        <f>IF(doba!$R69&lt;=E$163,IF(doba!$S69&gt;E$163,E$164,0),0)</f>
        <v>0</v>
      </c>
      <c r="F214">
        <f>IF(doba!$R69&lt;=F$163,IF(doba!$S69&gt;F$163,F$164,0),0)</f>
        <v>0</v>
      </c>
      <c r="G214">
        <f>IF(doba!$R69&lt;=G$163,IF(doba!$S69&gt;G$163,G$164,0),0)</f>
        <v>0</v>
      </c>
      <c r="H214">
        <f>IF(doba!$R69&lt;=H$163,IF(doba!$S69&gt;H$163,H$164,0),0)</f>
        <v>0</v>
      </c>
      <c r="I214">
        <f>IF(doba!$R69&lt;=I$163,IF(doba!$S69&gt;I$163,I$164,0),0)</f>
        <v>0</v>
      </c>
      <c r="J214">
        <f>IF(doba!$R69&lt;=J$163,IF(doba!$S69&gt;J$163,J$164,0),0)</f>
        <v>0</v>
      </c>
      <c r="K214">
        <f>IF(doba!$R69&lt;=K$163,IF(doba!$S69&gt;K$163,K$164,0),0)</f>
        <v>0</v>
      </c>
      <c r="L214">
        <f>IF(doba!$R69&lt;=L$163,IF(doba!$S69&gt;L$163,L$164,0),0)</f>
        <v>0</v>
      </c>
      <c r="M214">
        <f>IF(doba!$R69&lt;=M$163,IF(doba!$S69&gt;M$163,M$164,0),0)</f>
        <v>0</v>
      </c>
      <c r="N214">
        <f>IF(doba!$R69&lt;=N$163,IF(doba!$S69&gt;N$163,N$164,0),0)</f>
        <v>0</v>
      </c>
      <c r="O214">
        <f>IF(doba!$R69&lt;=O$163,IF(doba!$S69&gt;O$163,O$164,0),0)</f>
        <v>0</v>
      </c>
      <c r="P214">
        <f>IF(doba!$R69&lt;=P$163,IF(doba!$S69&gt;P$163,P$164,0),0)</f>
        <v>0</v>
      </c>
      <c r="Q214">
        <f>IF(doba!$R69&lt;=Q$163,IF(doba!$S69&gt;Q$163,Q$164,0),0)</f>
        <v>0</v>
      </c>
      <c r="R214">
        <f>IF(doba!$R69&lt;=R$163,IF(doba!$S69&gt;R$163,R$164,0),0)</f>
        <v>0</v>
      </c>
      <c r="S214">
        <f>IF(doba!$R69&lt;=S$163,IF(doba!$S69&gt;S$163,S$164,0),0)</f>
        <v>0</v>
      </c>
      <c r="T214">
        <f>IF(doba!$R69&lt;=T$163,IF(doba!$S69&gt;T$163,T$164,0),0)</f>
        <v>0</v>
      </c>
      <c r="U214">
        <f>IF(doba!$R69&lt;=U$163,IF(doba!$S69&gt;U$163,U$164,0),0)</f>
        <v>0</v>
      </c>
      <c r="V214">
        <f>IF(doba!$R69&lt;=V$163,IF(doba!$S69&gt;V$163,V$164,0),0)</f>
        <v>0</v>
      </c>
      <c r="W214">
        <f>IF(doba!$R69&lt;=W$163,IF(doba!$S69&gt;W$163,W$164,0),0)</f>
        <v>0</v>
      </c>
      <c r="X214">
        <f>IF(doba!$R69&lt;=X$163,IF(doba!$S69&gt;X$163,X$164,0),0)</f>
        <v>0</v>
      </c>
      <c r="Y214">
        <f>IF(doba!$R69&lt;=Y$163,IF(doba!$S69&gt;Y$163,Y$164,0),0)</f>
        <v>0</v>
      </c>
      <c r="Z214">
        <f>IF(doba!$R69&lt;=Z$163,IF(doba!$S69&gt;Z$163,Z$164,0),0)</f>
        <v>0</v>
      </c>
      <c r="AA214">
        <f>IF(doba!$R69&lt;=AA$163,IF(doba!$S69&gt;AA$163,AA$164,0),0)</f>
        <v>0</v>
      </c>
      <c r="AB214">
        <f>IF(doba!$R69&lt;=AB$163,IF(doba!$S69&gt;AB$163,AB$164,0),0)</f>
        <v>0</v>
      </c>
      <c r="AC214" s="1">
        <f t="shared" si="6"/>
        <v>0</v>
      </c>
      <c r="AH214">
        <f>IF(doba!$R69&lt;=AH$163,IF(doba!$S69&gt;AH$163,AH$164,0),0)</f>
        <v>0</v>
      </c>
      <c r="AI214">
        <f>IF(doba!$R69&lt;=AI$163,IF(doba!$S69&gt;AI$163,AI$164,0),0)</f>
        <v>0</v>
      </c>
      <c r="AJ214">
        <f>IF(doba!$R69&lt;=AJ$163,IF(doba!$S69&gt;AJ$163,AJ$164,0),0)</f>
        <v>0</v>
      </c>
      <c r="AK214">
        <f>IF(doba!$R69&lt;=AK$163,IF(doba!$S69&gt;AK$163,AK$164,0),0)</f>
        <v>0</v>
      </c>
      <c r="AL214">
        <f>IF(doba!$R69&lt;=AL$163,IF(doba!$S69&gt;AL$163,AL$164,0),0)</f>
        <v>0</v>
      </c>
      <c r="AM214">
        <f>IF(doba!$R69&lt;=AM$163,IF(doba!$S69&gt;AM$163,AM$164,0),0)</f>
        <v>0</v>
      </c>
      <c r="AN214">
        <f>IF(doba!$R69&lt;=AN$163,IF(doba!$S69&gt;AN$163,AN$164,0),0)</f>
        <v>0</v>
      </c>
      <c r="AO214">
        <f>IF(doba!$R69&lt;=AO$163,IF(doba!$S69&gt;AO$163,AO$164,0),0)</f>
        <v>0</v>
      </c>
      <c r="AP214">
        <f>IF(doba!$R69&lt;=AP$163,IF(doba!$S69&gt;AP$163,AP$164,0),0)</f>
        <v>0</v>
      </c>
      <c r="AQ214">
        <f>IF(doba!$R69&lt;=AQ$163,IF(doba!$S69&gt;AQ$163,AQ$164,0),0)</f>
        <v>0</v>
      </c>
      <c r="AR214">
        <f>IF(doba!$R69&lt;=AR$163,IF(doba!$S69&gt;AR$163,AR$164,0),0)</f>
        <v>0</v>
      </c>
      <c r="AS214">
        <f>IF(doba!$R69&lt;=AS$163,IF(doba!$S69&gt;AS$163,AS$164,0),0)</f>
        <v>0</v>
      </c>
      <c r="AT214">
        <f>IF(doba!$R69&lt;=AT$163,IF(doba!$S69&gt;AT$163,AT$164,0),0)</f>
        <v>0</v>
      </c>
      <c r="AU214">
        <f>IF(doba!$R69&lt;=AU$163,IF(doba!$S69&gt;AU$163,AU$164,0),0)</f>
        <v>0</v>
      </c>
      <c r="AV214">
        <f>IF(doba!$R69&lt;=AV$163,IF(doba!$S69&gt;AV$163,AV$164,0),0)</f>
        <v>0</v>
      </c>
      <c r="AW214">
        <f>IF(doba!$R69&lt;=AW$163,IF(doba!$S69&gt;AW$163,AW$164,0),0)</f>
        <v>0</v>
      </c>
      <c r="AX214">
        <f>IF(doba!$R69&lt;=AX$163,IF(doba!$S69&gt;AX$163,AX$164,0),0)</f>
        <v>0</v>
      </c>
      <c r="AY214">
        <f>IF(doba!$R69&lt;=AY$163,IF(doba!$S69&gt;AY$163,AY$164,0),0)</f>
        <v>0</v>
      </c>
      <c r="AZ214">
        <f>IF(doba!$R69&lt;=AZ$163,IF(doba!$S69&gt;AZ$163,AZ$164,0),0)</f>
        <v>0</v>
      </c>
      <c r="BA214">
        <f>IF(doba!$R69&lt;=BA$163,IF(doba!$S69&gt;BA$163,BA$164,0),0)</f>
        <v>0</v>
      </c>
      <c r="BB214">
        <f>IF(doba!$R69&lt;=BB$163,IF(doba!$S69&gt;BB$163,BB$164,0),0)</f>
        <v>0</v>
      </c>
      <c r="BC214">
        <f>IF(doba!$R69&lt;=BC$163,IF(doba!$S69&gt;BC$163,BC$164,0),0)</f>
        <v>0</v>
      </c>
      <c r="BD214">
        <f>IF(doba!$R69&lt;=BD$163,IF(doba!$S69&gt;BD$163,BD$164,0),0)</f>
        <v>0</v>
      </c>
      <c r="BE214">
        <f>IF(doba!$R69&lt;=BE$163,IF(doba!$S69&gt;BE$163,BE$164,0),0)</f>
        <v>0</v>
      </c>
      <c r="BF214" s="1">
        <f t="shared" si="7"/>
        <v>0</v>
      </c>
    </row>
    <row r="216" spans="1:58" x14ac:dyDescent="0.2">
      <c r="A216" s="103"/>
      <c r="B216" s="103"/>
      <c r="C216" s="103" t="s">
        <v>98</v>
      </c>
      <c r="D216" s="103" t="s">
        <v>99</v>
      </c>
      <c r="E216" s="103">
        <v>0</v>
      </c>
      <c r="F216" s="103">
        <v>1</v>
      </c>
      <c r="G216" s="103">
        <v>2</v>
      </c>
      <c r="H216" s="103">
        <v>3</v>
      </c>
      <c r="I216" s="103">
        <v>4</v>
      </c>
      <c r="J216" s="103">
        <v>5</v>
      </c>
      <c r="K216" s="103">
        <v>6</v>
      </c>
      <c r="L216" s="103">
        <v>7</v>
      </c>
      <c r="M216" s="103">
        <v>8</v>
      </c>
      <c r="N216" s="103">
        <v>9</v>
      </c>
      <c r="O216" s="103">
        <v>10</v>
      </c>
      <c r="P216" s="103">
        <v>11</v>
      </c>
      <c r="Q216" s="103">
        <v>12</v>
      </c>
      <c r="R216" s="103">
        <v>13</v>
      </c>
      <c r="S216" s="103">
        <v>14</v>
      </c>
      <c r="T216" s="103">
        <v>15</v>
      </c>
      <c r="U216" s="103">
        <v>16</v>
      </c>
      <c r="V216" s="103">
        <v>17</v>
      </c>
      <c r="W216" s="103">
        <v>18</v>
      </c>
      <c r="X216" s="103">
        <v>19</v>
      </c>
      <c r="Y216" s="103">
        <v>20</v>
      </c>
      <c r="Z216" s="103">
        <v>21</v>
      </c>
      <c r="AA216" s="103">
        <v>22</v>
      </c>
      <c r="AB216" s="103">
        <v>23</v>
      </c>
      <c r="AC216" s="1" t="s">
        <v>21</v>
      </c>
      <c r="AG216" s="103" t="s">
        <v>99</v>
      </c>
      <c r="AH216" s="103">
        <v>0</v>
      </c>
      <c r="AI216" s="103">
        <v>1</v>
      </c>
      <c r="AJ216" s="103">
        <v>2</v>
      </c>
      <c r="AK216" s="103">
        <v>3</v>
      </c>
      <c r="AL216" s="103">
        <v>4</v>
      </c>
      <c r="AM216" s="103">
        <v>5</v>
      </c>
      <c r="AN216" s="103">
        <v>6</v>
      </c>
      <c r="AO216" s="103">
        <v>7</v>
      </c>
      <c r="AP216" s="103">
        <v>8</v>
      </c>
      <c r="AQ216" s="103">
        <v>9</v>
      </c>
      <c r="AR216" s="103">
        <v>10</v>
      </c>
      <c r="AS216" s="103">
        <v>11</v>
      </c>
      <c r="AT216" s="103">
        <v>12</v>
      </c>
      <c r="AU216" s="103">
        <v>13</v>
      </c>
      <c r="AV216" s="103">
        <v>14</v>
      </c>
      <c r="AW216" s="103">
        <v>15</v>
      </c>
      <c r="AX216" s="103">
        <v>16</v>
      </c>
      <c r="AY216" s="103">
        <v>17</v>
      </c>
      <c r="AZ216" s="103">
        <v>18</v>
      </c>
      <c r="BA216" s="103">
        <v>19</v>
      </c>
      <c r="BB216" s="103">
        <v>20</v>
      </c>
      <c r="BC216" s="103">
        <v>21</v>
      </c>
      <c r="BD216" s="103">
        <v>22</v>
      </c>
      <c r="BE216" s="103">
        <v>23</v>
      </c>
      <c r="BF216" s="1" t="s">
        <v>22</v>
      </c>
    </row>
    <row r="217" spans="1:58" x14ac:dyDescent="0.2">
      <c r="A217" s="103" t="s">
        <v>597</v>
      </c>
      <c r="B217" s="103" t="s">
        <v>118</v>
      </c>
      <c r="C217" s="103" t="s">
        <v>120</v>
      </c>
      <c r="D217" s="103" t="s">
        <v>115</v>
      </c>
      <c r="E217" s="103">
        <v>0</v>
      </c>
      <c r="F217" s="103">
        <v>0</v>
      </c>
      <c r="G217" s="103">
        <v>0</v>
      </c>
      <c r="H217" s="103">
        <v>0</v>
      </c>
      <c r="I217" s="103">
        <v>0</v>
      </c>
      <c r="J217" s="103">
        <v>0</v>
      </c>
      <c r="K217" s="103">
        <v>12</v>
      </c>
      <c r="L217" s="103">
        <v>23</v>
      </c>
      <c r="M217" s="103">
        <v>32</v>
      </c>
      <c r="N217" s="103">
        <v>39</v>
      </c>
      <c r="O217" s="103">
        <v>47</v>
      </c>
      <c r="P217" s="103">
        <v>52</v>
      </c>
      <c r="Q217" s="103">
        <v>52</v>
      </c>
      <c r="R217" s="103">
        <v>52</v>
      </c>
      <c r="S217" s="103">
        <v>48</v>
      </c>
      <c r="T217" s="103">
        <v>39</v>
      </c>
      <c r="U217" s="103">
        <v>32</v>
      </c>
      <c r="V217" s="103">
        <v>24</v>
      </c>
      <c r="W217" s="103">
        <v>14</v>
      </c>
      <c r="X217" s="103">
        <v>0</v>
      </c>
      <c r="Y217" s="103">
        <v>0</v>
      </c>
      <c r="Z217" s="103">
        <v>0</v>
      </c>
      <c r="AA217" s="103">
        <v>0</v>
      </c>
      <c r="AB217" s="103">
        <v>0</v>
      </c>
      <c r="AC217" s="1" t="s">
        <v>21</v>
      </c>
      <c r="AG217" s="103" t="s">
        <v>113</v>
      </c>
      <c r="AH217" s="103">
        <v>52</v>
      </c>
      <c r="AI217" s="103">
        <v>52</v>
      </c>
      <c r="AJ217" s="103">
        <v>52</v>
      </c>
      <c r="AK217" s="103">
        <v>52</v>
      </c>
      <c r="AL217" s="103">
        <v>52</v>
      </c>
      <c r="AM217" s="103">
        <v>52</v>
      </c>
      <c r="AN217" s="103">
        <v>40</v>
      </c>
      <c r="AO217" s="103">
        <v>29</v>
      </c>
      <c r="AP217" s="103">
        <v>20</v>
      </c>
      <c r="AQ217" s="103">
        <v>13</v>
      </c>
      <c r="AR217" s="103">
        <v>5</v>
      </c>
      <c r="AS217" s="103">
        <v>0</v>
      </c>
      <c r="AT217" s="103">
        <v>0</v>
      </c>
      <c r="AU217" s="103">
        <v>0</v>
      </c>
      <c r="AV217" s="103">
        <v>4</v>
      </c>
      <c r="AW217" s="103">
        <v>13</v>
      </c>
      <c r="AX217" s="103">
        <v>20</v>
      </c>
      <c r="AY217" s="103">
        <v>28</v>
      </c>
      <c r="AZ217" s="103">
        <v>38</v>
      </c>
      <c r="BA217" s="103">
        <v>52</v>
      </c>
      <c r="BB217" s="103">
        <v>52</v>
      </c>
      <c r="BC217" s="103">
        <v>52</v>
      </c>
      <c r="BD217" s="103">
        <v>52</v>
      </c>
      <c r="BE217" s="103">
        <v>52</v>
      </c>
      <c r="BF217" s="1" t="s">
        <v>22</v>
      </c>
    </row>
    <row r="218" spans="1:58" x14ac:dyDescent="0.2">
      <c r="A218">
        <v>1</v>
      </c>
      <c r="B218">
        <f>doba!$T20</f>
        <v>7</v>
      </c>
      <c r="C218">
        <f>doba!$U20</f>
        <v>17</v>
      </c>
      <c r="E218">
        <f>IF(doba!$T20&lt;=E$216,IF(doba!$U20&gt;E$216,E$217,0),0)</f>
        <v>0</v>
      </c>
      <c r="F218">
        <f>IF(doba!$T20&lt;=F$216,IF(doba!$U20&gt;F$216,F$217,0),0)</f>
        <v>0</v>
      </c>
      <c r="G218">
        <f>IF(doba!$T20&lt;=G$216,IF(doba!$U20&gt;G$216,G$217,0),0)</f>
        <v>0</v>
      </c>
      <c r="H218">
        <f>IF(doba!$T20&lt;=H$216,IF(doba!$U20&gt;H$216,H$217,0),0)</f>
        <v>0</v>
      </c>
      <c r="I218">
        <f>IF(doba!$T20&lt;=I$216,IF(doba!$U20&gt;I$216,I$217,0),0)</f>
        <v>0</v>
      </c>
      <c r="J218">
        <f>IF(doba!$T20&lt;=J$216,IF(doba!$U20&gt;J$216,J$217,0),0)</f>
        <v>0</v>
      </c>
      <c r="K218">
        <f>IF(doba!$T20&lt;=K$216,IF(doba!$U20&gt;K$216,K$217,0),0)</f>
        <v>0</v>
      </c>
      <c r="L218">
        <f>IF(doba!$T20&lt;=L$216,IF(doba!$U20&gt;L$216,L$217,0),0)</f>
        <v>23</v>
      </c>
      <c r="M218">
        <f>IF(doba!$T20&lt;=M$216,IF(doba!$U20&gt;M$216,M$217,0),0)</f>
        <v>32</v>
      </c>
      <c r="N218">
        <f>IF(doba!$T20&lt;=N$216,IF(doba!$U20&gt;N$216,N$217,0),0)</f>
        <v>39</v>
      </c>
      <c r="O218">
        <f>IF(doba!$T20&lt;=O$216,IF(doba!$U20&gt;O$216,O$217,0),0)</f>
        <v>47</v>
      </c>
      <c r="P218">
        <f>IF(doba!$T20&lt;=P$216,IF(doba!$U20&gt;P$216,P$217,0),0)</f>
        <v>52</v>
      </c>
      <c r="Q218">
        <f>IF(doba!$T20&lt;=Q$216,IF(doba!$U20&gt;Q$216,Q$217,0),0)</f>
        <v>52</v>
      </c>
      <c r="R218">
        <f>IF(doba!$T20&lt;=R$216,IF(doba!$U20&gt;R$216,R$217,0),0)</f>
        <v>52</v>
      </c>
      <c r="S218">
        <f>IF(doba!$T20&lt;=S$216,IF(doba!$U20&gt;S$216,S$217,0),0)</f>
        <v>48</v>
      </c>
      <c r="T218">
        <f>IF(doba!$T20&lt;=T$216,IF(doba!$U20&gt;T$216,T$217,0),0)</f>
        <v>39</v>
      </c>
      <c r="U218">
        <f>IF(doba!$T20&lt;=U$216,IF(doba!$U20&gt;U$216,U$217,0),0)</f>
        <v>32</v>
      </c>
      <c r="V218">
        <f>IF(doba!$T20&lt;=V$216,IF(doba!$U20&gt;V$216,V$217,0),0)</f>
        <v>0</v>
      </c>
      <c r="W218">
        <f>IF(doba!$T20&lt;=W$216,IF(doba!$U20&gt;W$216,W$217,0),0)</f>
        <v>0</v>
      </c>
      <c r="X218">
        <f>IF(doba!$T20&lt;=X$216,IF(doba!$U20&gt;X$216,X$217,0),0)</f>
        <v>0</v>
      </c>
      <c r="Y218">
        <f>IF(doba!$T20&lt;=Y$216,IF(doba!$U20&gt;Y$216,Y$217,0),0)</f>
        <v>0</v>
      </c>
      <c r="Z218">
        <f>IF(doba!$T20&lt;=Z$216,IF(doba!$U20&gt;Z$216,Z$217,0),0)</f>
        <v>0</v>
      </c>
      <c r="AA218">
        <f>IF(doba!$T20&lt;=AA$216,IF(doba!$U20&gt;AA$216,AA$217,0),0)</f>
        <v>0</v>
      </c>
      <c r="AB218">
        <f>IF(doba!$T20&lt;=AB$216,IF(doba!$U20&gt;AB$216,AB$217,0),0)</f>
        <v>0</v>
      </c>
      <c r="AC218" s="1">
        <f t="shared" ref="AC218:AC267" si="8">SUM(E218:AB218)</f>
        <v>416</v>
      </c>
      <c r="AH218">
        <f>IF(doba!$T20&lt;=AH$216,IF(doba!$U20&gt;AH$216,AH$217,0),0)</f>
        <v>0</v>
      </c>
      <c r="AI218">
        <f>IF(doba!$T20&lt;=AI$216,IF(doba!$U20&gt;AI$216,AI$217,0),0)</f>
        <v>0</v>
      </c>
      <c r="AJ218">
        <f>IF(doba!$T20&lt;=AJ$216,IF(doba!$U20&gt;AJ$216,AJ$217,0),0)</f>
        <v>0</v>
      </c>
      <c r="AK218">
        <f>IF(doba!$T20&lt;=AK$216,IF(doba!$U20&gt;AK$216,AK$217,0),0)</f>
        <v>0</v>
      </c>
      <c r="AL218">
        <f>IF(doba!$T20&lt;=AL$216,IF(doba!$U20&gt;AL$216,AL$217,0),0)</f>
        <v>0</v>
      </c>
      <c r="AM218">
        <f>IF(doba!$T20&lt;=AM$216,IF(doba!$U20&gt;AM$216,AM$217,0),0)</f>
        <v>0</v>
      </c>
      <c r="AN218">
        <f>IF(doba!$T20&lt;=AN$216,IF(doba!$U20&gt;AN$216,AN$217,0),0)</f>
        <v>0</v>
      </c>
      <c r="AO218">
        <f>IF(doba!$T20&lt;=AO$216,IF(doba!$U20&gt;AO$216,AO$217,0),0)</f>
        <v>29</v>
      </c>
      <c r="AP218">
        <f>IF(doba!$T20&lt;=AP$216,IF(doba!$U20&gt;AP$216,AP$217,0),0)</f>
        <v>20</v>
      </c>
      <c r="AQ218">
        <f>IF(doba!$T20&lt;=AQ$216,IF(doba!$U20&gt;AQ$216,AQ$217,0),0)</f>
        <v>13</v>
      </c>
      <c r="AR218">
        <f>IF(doba!$T20&lt;=AR$216,IF(doba!$U20&gt;AR$216,AR$217,0),0)</f>
        <v>5</v>
      </c>
      <c r="AS218">
        <f>IF(doba!$T20&lt;=AS$216,IF(doba!$U20&gt;AS$216,AS$217,0),0)</f>
        <v>0</v>
      </c>
      <c r="AT218">
        <f>IF(doba!$T20&lt;=AT$216,IF(doba!$U20&gt;AT$216,AT$217,0),0)</f>
        <v>0</v>
      </c>
      <c r="AU218">
        <f>IF(doba!$T20&lt;=AU$216,IF(doba!$U20&gt;AU$216,AU$217,0),0)</f>
        <v>0</v>
      </c>
      <c r="AV218">
        <f>IF(doba!$T20&lt;=AV$216,IF(doba!$U20&gt;AV$216,AV$217,0),0)</f>
        <v>4</v>
      </c>
      <c r="AW218">
        <f>IF(doba!$T20&lt;=AW$216,IF(doba!$U20&gt;AW$216,AW$217,0),0)</f>
        <v>13</v>
      </c>
      <c r="AX218">
        <f>IF(doba!$T20&lt;=AX$216,IF(doba!$U20&gt;AX$216,AX$217,0),0)</f>
        <v>20</v>
      </c>
      <c r="AY218">
        <f>IF(doba!$T20&lt;=AY$216,IF(doba!$U20&gt;AY$216,AY$217,0),0)</f>
        <v>0</v>
      </c>
      <c r="AZ218">
        <f>IF(doba!$T20&lt;=AZ$216,IF(doba!$U20&gt;AZ$216,AZ$217,0),0)</f>
        <v>0</v>
      </c>
      <c r="BA218">
        <f>IF(doba!$T20&lt;=BA$216,IF(doba!$U20&gt;BA$216,BA$217,0),0)</f>
        <v>0</v>
      </c>
      <c r="BB218">
        <f>IF(doba!$T20&lt;=BB$216,IF(doba!$U20&gt;BB$216,BB$217,0),0)</f>
        <v>0</v>
      </c>
      <c r="BC218">
        <f>IF(doba!$T20&lt;=BC$216,IF(doba!$U20&gt;BC$216,BC$217,0),0)</f>
        <v>0</v>
      </c>
      <c r="BD218">
        <f>IF(doba!$T20&lt;=BD$216,IF(doba!$U20&gt;BD$216,BD$217,0),0)</f>
        <v>0</v>
      </c>
      <c r="BE218">
        <f>IF(doba!$T20&lt;=BE$216,IF(doba!$U20&gt;BE$216,BE$217,0),0)</f>
        <v>0</v>
      </c>
      <c r="BF218" s="1">
        <f t="shared" ref="BF218:BF267" si="9">SUM(AH218:BE218)</f>
        <v>104</v>
      </c>
    </row>
    <row r="219" spans="1:58" x14ac:dyDescent="0.2">
      <c r="A219">
        <v>2</v>
      </c>
      <c r="B219">
        <f>doba!$T21</f>
        <v>7</v>
      </c>
      <c r="C219">
        <f>doba!$U21</f>
        <v>17</v>
      </c>
      <c r="E219">
        <f>IF(doba!$T21&lt;=E$216,IF(doba!$U21&gt;E$216,E$217,0),0)</f>
        <v>0</v>
      </c>
      <c r="F219">
        <f>IF(doba!$T21&lt;=F$216,IF(doba!$U21&gt;F$216,F$217,0),0)</f>
        <v>0</v>
      </c>
      <c r="G219">
        <f>IF(doba!$T21&lt;=G$216,IF(doba!$U21&gt;G$216,G$217,0),0)</f>
        <v>0</v>
      </c>
      <c r="H219">
        <f>IF(doba!$T21&lt;=H$216,IF(doba!$U21&gt;H$216,H$217,0),0)</f>
        <v>0</v>
      </c>
      <c r="I219">
        <f>IF(doba!$T21&lt;=I$216,IF(doba!$U21&gt;I$216,I$217,0),0)</f>
        <v>0</v>
      </c>
      <c r="J219">
        <f>IF(doba!$T21&lt;=J$216,IF(doba!$U21&gt;J$216,J$217,0),0)</f>
        <v>0</v>
      </c>
      <c r="K219">
        <f>IF(doba!$T21&lt;=K$216,IF(doba!$U21&gt;K$216,K$217,0),0)</f>
        <v>0</v>
      </c>
      <c r="L219">
        <f>IF(doba!$T21&lt;=L$216,IF(doba!$U21&gt;L$216,L$217,0),0)</f>
        <v>23</v>
      </c>
      <c r="M219">
        <f>IF(doba!$T21&lt;=M$216,IF(doba!$U21&gt;M$216,M$217,0),0)</f>
        <v>32</v>
      </c>
      <c r="N219">
        <f>IF(doba!$T21&lt;=N$216,IF(doba!$U21&gt;N$216,N$217,0),0)</f>
        <v>39</v>
      </c>
      <c r="O219">
        <f>IF(doba!$T21&lt;=O$216,IF(doba!$U21&gt;O$216,O$217,0),0)</f>
        <v>47</v>
      </c>
      <c r="P219">
        <f>IF(doba!$T21&lt;=P$216,IF(doba!$U21&gt;P$216,P$217,0),0)</f>
        <v>52</v>
      </c>
      <c r="Q219">
        <f>IF(doba!$T21&lt;=Q$216,IF(doba!$U21&gt;Q$216,Q$217,0),0)</f>
        <v>52</v>
      </c>
      <c r="R219">
        <f>IF(doba!$T21&lt;=R$216,IF(doba!$U21&gt;R$216,R$217,0),0)</f>
        <v>52</v>
      </c>
      <c r="S219">
        <f>IF(doba!$T21&lt;=S$216,IF(doba!$U21&gt;S$216,S$217,0),0)</f>
        <v>48</v>
      </c>
      <c r="T219">
        <f>IF(doba!$T21&lt;=T$216,IF(doba!$U21&gt;T$216,T$217,0),0)</f>
        <v>39</v>
      </c>
      <c r="U219">
        <f>IF(doba!$T21&lt;=U$216,IF(doba!$U21&gt;U$216,U$217,0),0)</f>
        <v>32</v>
      </c>
      <c r="V219">
        <f>IF(doba!$T21&lt;=V$216,IF(doba!$U21&gt;V$216,V$217,0),0)</f>
        <v>0</v>
      </c>
      <c r="W219">
        <f>IF(doba!$T21&lt;=W$216,IF(doba!$U21&gt;W$216,W$217,0),0)</f>
        <v>0</v>
      </c>
      <c r="X219">
        <f>IF(doba!$T21&lt;=X$216,IF(doba!$U21&gt;X$216,X$217,0),0)</f>
        <v>0</v>
      </c>
      <c r="Y219">
        <f>IF(doba!$T21&lt;=Y$216,IF(doba!$U21&gt;Y$216,Y$217,0),0)</f>
        <v>0</v>
      </c>
      <c r="Z219">
        <f>IF(doba!$T21&lt;=Z$216,IF(doba!$U21&gt;Z$216,Z$217,0),0)</f>
        <v>0</v>
      </c>
      <c r="AA219">
        <f>IF(doba!$T21&lt;=AA$216,IF(doba!$U21&gt;AA$216,AA$217,0),0)</f>
        <v>0</v>
      </c>
      <c r="AB219">
        <f>IF(doba!$T21&lt;=AB$216,IF(doba!$U21&gt;AB$216,AB$217,0),0)</f>
        <v>0</v>
      </c>
      <c r="AC219" s="1">
        <f t="shared" si="8"/>
        <v>416</v>
      </c>
      <c r="AH219">
        <f>IF(doba!$T21&lt;=AH$216,IF(doba!$U21&gt;AH$216,AH$217,0),0)</f>
        <v>0</v>
      </c>
      <c r="AI219">
        <f>IF(doba!$T21&lt;=AI$216,IF(doba!$U21&gt;AI$216,AI$217,0),0)</f>
        <v>0</v>
      </c>
      <c r="AJ219">
        <f>IF(doba!$T21&lt;=AJ$216,IF(doba!$U21&gt;AJ$216,AJ$217,0),0)</f>
        <v>0</v>
      </c>
      <c r="AK219">
        <f>IF(doba!$T21&lt;=AK$216,IF(doba!$U21&gt;AK$216,AK$217,0),0)</f>
        <v>0</v>
      </c>
      <c r="AL219">
        <f>IF(doba!$T21&lt;=AL$216,IF(doba!$U21&gt;AL$216,AL$217,0),0)</f>
        <v>0</v>
      </c>
      <c r="AM219">
        <f>IF(doba!$T21&lt;=AM$216,IF(doba!$U21&gt;AM$216,AM$217,0),0)</f>
        <v>0</v>
      </c>
      <c r="AN219">
        <f>IF(doba!$T21&lt;=AN$216,IF(doba!$U21&gt;AN$216,AN$217,0),0)</f>
        <v>0</v>
      </c>
      <c r="AO219">
        <f>IF(doba!$T21&lt;=AO$216,IF(doba!$U21&gt;AO$216,AO$217,0),0)</f>
        <v>29</v>
      </c>
      <c r="AP219">
        <f>IF(doba!$T21&lt;=AP$216,IF(doba!$U21&gt;AP$216,AP$217,0),0)</f>
        <v>20</v>
      </c>
      <c r="AQ219">
        <f>IF(doba!$T21&lt;=AQ$216,IF(doba!$U21&gt;AQ$216,AQ$217,0),0)</f>
        <v>13</v>
      </c>
      <c r="AR219">
        <f>IF(doba!$T21&lt;=AR$216,IF(doba!$U21&gt;AR$216,AR$217,0),0)</f>
        <v>5</v>
      </c>
      <c r="AS219">
        <f>IF(doba!$T21&lt;=AS$216,IF(doba!$U21&gt;AS$216,AS$217,0),0)</f>
        <v>0</v>
      </c>
      <c r="AT219">
        <f>IF(doba!$T21&lt;=AT$216,IF(doba!$U21&gt;AT$216,AT$217,0),0)</f>
        <v>0</v>
      </c>
      <c r="AU219">
        <f>IF(doba!$T21&lt;=AU$216,IF(doba!$U21&gt;AU$216,AU$217,0),0)</f>
        <v>0</v>
      </c>
      <c r="AV219">
        <f>IF(doba!$T21&lt;=AV$216,IF(doba!$U21&gt;AV$216,AV$217,0),0)</f>
        <v>4</v>
      </c>
      <c r="AW219">
        <f>IF(doba!$T21&lt;=AW$216,IF(doba!$U21&gt;AW$216,AW$217,0),0)</f>
        <v>13</v>
      </c>
      <c r="AX219">
        <f>IF(doba!$T21&lt;=AX$216,IF(doba!$U21&gt;AX$216,AX$217,0),0)</f>
        <v>20</v>
      </c>
      <c r="AY219">
        <f>IF(doba!$T21&lt;=AY$216,IF(doba!$U21&gt;AY$216,AY$217,0),0)</f>
        <v>0</v>
      </c>
      <c r="AZ219">
        <f>IF(doba!$T21&lt;=AZ$216,IF(doba!$U21&gt;AZ$216,AZ$217,0),0)</f>
        <v>0</v>
      </c>
      <c r="BA219">
        <f>IF(doba!$T21&lt;=BA$216,IF(doba!$U21&gt;BA$216,BA$217,0),0)</f>
        <v>0</v>
      </c>
      <c r="BB219">
        <f>IF(doba!$T21&lt;=BB$216,IF(doba!$U21&gt;BB$216,BB$217,0),0)</f>
        <v>0</v>
      </c>
      <c r="BC219">
        <f>IF(doba!$T21&lt;=BC$216,IF(doba!$U21&gt;BC$216,BC$217,0),0)</f>
        <v>0</v>
      </c>
      <c r="BD219">
        <f>IF(doba!$T21&lt;=BD$216,IF(doba!$U21&gt;BD$216,BD$217,0),0)</f>
        <v>0</v>
      </c>
      <c r="BE219">
        <f>IF(doba!$T21&lt;=BE$216,IF(doba!$U21&gt;BE$216,BE$217,0),0)</f>
        <v>0</v>
      </c>
      <c r="BF219" s="1">
        <f t="shared" si="9"/>
        <v>104</v>
      </c>
    </row>
    <row r="220" spans="1:58" x14ac:dyDescent="0.2">
      <c r="A220">
        <v>3</v>
      </c>
      <c r="B220">
        <f>doba!$T22</f>
        <v>7</v>
      </c>
      <c r="C220">
        <f>doba!$U22</f>
        <v>17</v>
      </c>
      <c r="E220">
        <f>IF(doba!$T22&lt;=E$216,IF(doba!$U22&gt;E$216,E$217,0),0)</f>
        <v>0</v>
      </c>
      <c r="F220">
        <f>IF(doba!$T22&lt;=F$216,IF(doba!$U22&gt;F$216,F$217,0),0)</f>
        <v>0</v>
      </c>
      <c r="G220">
        <f>IF(doba!$T22&lt;=G$216,IF(doba!$U22&gt;G$216,G$217,0),0)</f>
        <v>0</v>
      </c>
      <c r="H220">
        <f>IF(doba!$T22&lt;=H$216,IF(doba!$U22&gt;H$216,H$217,0),0)</f>
        <v>0</v>
      </c>
      <c r="I220">
        <f>IF(doba!$T22&lt;=I$216,IF(doba!$U22&gt;I$216,I$217,0),0)</f>
        <v>0</v>
      </c>
      <c r="J220">
        <f>IF(doba!$T22&lt;=J$216,IF(doba!$U22&gt;J$216,J$217,0),0)</f>
        <v>0</v>
      </c>
      <c r="K220">
        <f>IF(doba!$T22&lt;=K$216,IF(doba!$U22&gt;K$216,K$217,0),0)</f>
        <v>0</v>
      </c>
      <c r="L220">
        <f>IF(doba!$T22&lt;=L$216,IF(doba!$U22&gt;L$216,L$217,0),0)</f>
        <v>23</v>
      </c>
      <c r="M220">
        <f>IF(doba!$T22&lt;=M$216,IF(doba!$U22&gt;M$216,M$217,0),0)</f>
        <v>32</v>
      </c>
      <c r="N220">
        <f>IF(doba!$T22&lt;=N$216,IF(doba!$U22&gt;N$216,N$217,0),0)</f>
        <v>39</v>
      </c>
      <c r="O220">
        <f>IF(doba!$T22&lt;=O$216,IF(doba!$U22&gt;O$216,O$217,0),0)</f>
        <v>47</v>
      </c>
      <c r="P220">
        <f>IF(doba!$T22&lt;=P$216,IF(doba!$U22&gt;P$216,P$217,0),0)</f>
        <v>52</v>
      </c>
      <c r="Q220">
        <f>IF(doba!$T22&lt;=Q$216,IF(doba!$U22&gt;Q$216,Q$217,0),0)</f>
        <v>52</v>
      </c>
      <c r="R220">
        <f>IF(doba!$T22&lt;=R$216,IF(doba!$U22&gt;R$216,R$217,0),0)</f>
        <v>52</v>
      </c>
      <c r="S220">
        <f>IF(doba!$T22&lt;=S$216,IF(doba!$U22&gt;S$216,S$217,0),0)</f>
        <v>48</v>
      </c>
      <c r="T220">
        <f>IF(doba!$T22&lt;=T$216,IF(doba!$U22&gt;T$216,T$217,0),0)</f>
        <v>39</v>
      </c>
      <c r="U220">
        <f>IF(doba!$T22&lt;=U$216,IF(doba!$U22&gt;U$216,U$217,0),0)</f>
        <v>32</v>
      </c>
      <c r="V220">
        <f>IF(doba!$T22&lt;=V$216,IF(doba!$U22&gt;V$216,V$217,0),0)</f>
        <v>0</v>
      </c>
      <c r="W220">
        <f>IF(doba!$T22&lt;=W$216,IF(doba!$U22&gt;W$216,W$217,0),0)</f>
        <v>0</v>
      </c>
      <c r="X220">
        <f>IF(doba!$T22&lt;=X$216,IF(doba!$U22&gt;X$216,X$217,0),0)</f>
        <v>0</v>
      </c>
      <c r="Y220">
        <f>IF(doba!$T22&lt;=Y$216,IF(doba!$U22&gt;Y$216,Y$217,0),0)</f>
        <v>0</v>
      </c>
      <c r="Z220">
        <f>IF(doba!$T22&lt;=Z$216,IF(doba!$U22&gt;Z$216,Z$217,0),0)</f>
        <v>0</v>
      </c>
      <c r="AA220">
        <f>IF(doba!$T22&lt;=AA$216,IF(doba!$U22&gt;AA$216,AA$217,0),0)</f>
        <v>0</v>
      </c>
      <c r="AB220">
        <f>IF(doba!$T22&lt;=AB$216,IF(doba!$U22&gt;AB$216,AB$217,0),0)</f>
        <v>0</v>
      </c>
      <c r="AC220" s="1">
        <f t="shared" si="8"/>
        <v>416</v>
      </c>
      <c r="AH220">
        <f>IF(doba!$T22&lt;=AH$216,IF(doba!$U22&gt;AH$216,AH$217,0),0)</f>
        <v>0</v>
      </c>
      <c r="AI220">
        <f>IF(doba!$T22&lt;=AI$216,IF(doba!$U22&gt;AI$216,AI$217,0),0)</f>
        <v>0</v>
      </c>
      <c r="AJ220">
        <f>IF(doba!$T22&lt;=AJ$216,IF(doba!$U22&gt;AJ$216,AJ$217,0),0)</f>
        <v>0</v>
      </c>
      <c r="AK220">
        <f>IF(doba!$T22&lt;=AK$216,IF(doba!$U22&gt;AK$216,AK$217,0),0)</f>
        <v>0</v>
      </c>
      <c r="AL220">
        <f>IF(doba!$T22&lt;=AL$216,IF(doba!$U22&gt;AL$216,AL$217,0),0)</f>
        <v>0</v>
      </c>
      <c r="AM220">
        <f>IF(doba!$T22&lt;=AM$216,IF(doba!$U22&gt;AM$216,AM$217,0),0)</f>
        <v>0</v>
      </c>
      <c r="AN220">
        <f>IF(doba!$T22&lt;=AN$216,IF(doba!$U22&gt;AN$216,AN$217,0),0)</f>
        <v>0</v>
      </c>
      <c r="AO220">
        <f>IF(doba!$T22&lt;=AO$216,IF(doba!$U22&gt;AO$216,AO$217,0),0)</f>
        <v>29</v>
      </c>
      <c r="AP220">
        <f>IF(doba!$T22&lt;=AP$216,IF(doba!$U22&gt;AP$216,AP$217,0),0)</f>
        <v>20</v>
      </c>
      <c r="AQ220">
        <f>IF(doba!$T22&lt;=AQ$216,IF(doba!$U22&gt;AQ$216,AQ$217,0),0)</f>
        <v>13</v>
      </c>
      <c r="AR220">
        <f>IF(doba!$T22&lt;=AR$216,IF(doba!$U22&gt;AR$216,AR$217,0),0)</f>
        <v>5</v>
      </c>
      <c r="AS220">
        <f>IF(doba!$T22&lt;=AS$216,IF(doba!$U22&gt;AS$216,AS$217,0),0)</f>
        <v>0</v>
      </c>
      <c r="AT220">
        <f>IF(doba!$T22&lt;=AT$216,IF(doba!$U22&gt;AT$216,AT$217,0),0)</f>
        <v>0</v>
      </c>
      <c r="AU220">
        <f>IF(doba!$T22&lt;=AU$216,IF(doba!$U22&gt;AU$216,AU$217,0),0)</f>
        <v>0</v>
      </c>
      <c r="AV220">
        <f>IF(doba!$T22&lt;=AV$216,IF(doba!$U22&gt;AV$216,AV$217,0),0)</f>
        <v>4</v>
      </c>
      <c r="AW220">
        <f>IF(doba!$T22&lt;=AW$216,IF(doba!$U22&gt;AW$216,AW$217,0),0)</f>
        <v>13</v>
      </c>
      <c r="AX220">
        <f>IF(doba!$T22&lt;=AX$216,IF(doba!$U22&gt;AX$216,AX$217,0),0)</f>
        <v>20</v>
      </c>
      <c r="AY220">
        <f>IF(doba!$T22&lt;=AY$216,IF(doba!$U22&gt;AY$216,AY$217,0),0)</f>
        <v>0</v>
      </c>
      <c r="AZ220">
        <f>IF(doba!$T22&lt;=AZ$216,IF(doba!$U22&gt;AZ$216,AZ$217,0),0)</f>
        <v>0</v>
      </c>
      <c r="BA220">
        <f>IF(doba!$T22&lt;=BA$216,IF(doba!$U22&gt;BA$216,BA$217,0),0)</f>
        <v>0</v>
      </c>
      <c r="BB220">
        <f>IF(doba!$T22&lt;=BB$216,IF(doba!$U22&gt;BB$216,BB$217,0),0)</f>
        <v>0</v>
      </c>
      <c r="BC220">
        <f>IF(doba!$T22&lt;=BC$216,IF(doba!$U22&gt;BC$216,BC$217,0),0)</f>
        <v>0</v>
      </c>
      <c r="BD220">
        <f>IF(doba!$T22&lt;=BD$216,IF(doba!$U22&gt;BD$216,BD$217,0),0)</f>
        <v>0</v>
      </c>
      <c r="BE220">
        <f>IF(doba!$T22&lt;=BE$216,IF(doba!$U22&gt;BE$216,BE$217,0),0)</f>
        <v>0</v>
      </c>
      <c r="BF220" s="1">
        <f t="shared" si="9"/>
        <v>104</v>
      </c>
    </row>
    <row r="221" spans="1:58" x14ac:dyDescent="0.2">
      <c r="A221">
        <v>4</v>
      </c>
      <c r="B221">
        <f>doba!$T23</f>
        <v>7</v>
      </c>
      <c r="C221">
        <f>doba!$U23</f>
        <v>17</v>
      </c>
      <c r="E221">
        <f>IF(doba!$T23&lt;=E$216,IF(doba!$U23&gt;E$216,E$217,0),0)</f>
        <v>0</v>
      </c>
      <c r="F221">
        <f>IF(doba!$T23&lt;=F$216,IF(doba!$U23&gt;F$216,F$217,0),0)</f>
        <v>0</v>
      </c>
      <c r="G221">
        <f>IF(doba!$T23&lt;=G$216,IF(doba!$U23&gt;G$216,G$217,0),0)</f>
        <v>0</v>
      </c>
      <c r="H221">
        <f>IF(doba!$T23&lt;=H$216,IF(doba!$U23&gt;H$216,H$217,0),0)</f>
        <v>0</v>
      </c>
      <c r="I221">
        <f>IF(doba!$T23&lt;=I$216,IF(doba!$U23&gt;I$216,I$217,0),0)</f>
        <v>0</v>
      </c>
      <c r="J221">
        <f>IF(doba!$T23&lt;=J$216,IF(doba!$U23&gt;J$216,J$217,0),0)</f>
        <v>0</v>
      </c>
      <c r="K221">
        <f>IF(doba!$T23&lt;=K$216,IF(doba!$U23&gt;K$216,K$217,0),0)</f>
        <v>0</v>
      </c>
      <c r="L221">
        <f>IF(doba!$T23&lt;=L$216,IF(doba!$U23&gt;L$216,L$217,0),0)</f>
        <v>23</v>
      </c>
      <c r="M221">
        <f>IF(doba!$T23&lt;=M$216,IF(doba!$U23&gt;M$216,M$217,0),0)</f>
        <v>32</v>
      </c>
      <c r="N221">
        <f>IF(doba!$T23&lt;=N$216,IF(doba!$U23&gt;N$216,N$217,0),0)</f>
        <v>39</v>
      </c>
      <c r="O221">
        <f>IF(doba!$T23&lt;=O$216,IF(doba!$U23&gt;O$216,O$217,0),0)</f>
        <v>47</v>
      </c>
      <c r="P221">
        <f>IF(doba!$T23&lt;=P$216,IF(doba!$U23&gt;P$216,P$217,0),0)</f>
        <v>52</v>
      </c>
      <c r="Q221">
        <f>IF(doba!$T23&lt;=Q$216,IF(doba!$U23&gt;Q$216,Q$217,0),0)</f>
        <v>52</v>
      </c>
      <c r="R221">
        <f>IF(doba!$T23&lt;=R$216,IF(doba!$U23&gt;R$216,R$217,0),0)</f>
        <v>52</v>
      </c>
      <c r="S221">
        <f>IF(doba!$T23&lt;=S$216,IF(doba!$U23&gt;S$216,S$217,0),0)</f>
        <v>48</v>
      </c>
      <c r="T221">
        <f>IF(doba!$T23&lt;=T$216,IF(doba!$U23&gt;T$216,T$217,0),0)</f>
        <v>39</v>
      </c>
      <c r="U221">
        <f>IF(doba!$T23&lt;=U$216,IF(doba!$U23&gt;U$216,U$217,0),0)</f>
        <v>32</v>
      </c>
      <c r="V221">
        <f>IF(doba!$T23&lt;=V$216,IF(doba!$U23&gt;V$216,V$217,0),0)</f>
        <v>0</v>
      </c>
      <c r="W221">
        <f>IF(doba!$T23&lt;=W$216,IF(doba!$U23&gt;W$216,W$217,0),0)</f>
        <v>0</v>
      </c>
      <c r="X221">
        <f>IF(doba!$T23&lt;=X$216,IF(doba!$U23&gt;X$216,X$217,0),0)</f>
        <v>0</v>
      </c>
      <c r="Y221">
        <f>IF(doba!$T23&lt;=Y$216,IF(doba!$U23&gt;Y$216,Y$217,0),0)</f>
        <v>0</v>
      </c>
      <c r="Z221">
        <f>IF(doba!$T23&lt;=Z$216,IF(doba!$U23&gt;Z$216,Z$217,0),0)</f>
        <v>0</v>
      </c>
      <c r="AA221">
        <f>IF(doba!$T23&lt;=AA$216,IF(doba!$U23&gt;AA$216,AA$217,0),0)</f>
        <v>0</v>
      </c>
      <c r="AB221">
        <f>IF(doba!$T23&lt;=AB$216,IF(doba!$U23&gt;AB$216,AB$217,0),0)</f>
        <v>0</v>
      </c>
      <c r="AC221" s="1">
        <f t="shared" si="8"/>
        <v>416</v>
      </c>
      <c r="AH221">
        <f>IF(doba!$T23&lt;=AH$216,IF(doba!$U23&gt;AH$216,AH$217,0),0)</f>
        <v>0</v>
      </c>
      <c r="AI221">
        <f>IF(doba!$T23&lt;=AI$216,IF(doba!$U23&gt;AI$216,AI$217,0),0)</f>
        <v>0</v>
      </c>
      <c r="AJ221">
        <f>IF(doba!$T23&lt;=AJ$216,IF(doba!$U23&gt;AJ$216,AJ$217,0),0)</f>
        <v>0</v>
      </c>
      <c r="AK221">
        <f>IF(doba!$T23&lt;=AK$216,IF(doba!$U23&gt;AK$216,AK$217,0),0)</f>
        <v>0</v>
      </c>
      <c r="AL221">
        <f>IF(doba!$T23&lt;=AL$216,IF(doba!$U23&gt;AL$216,AL$217,0),0)</f>
        <v>0</v>
      </c>
      <c r="AM221">
        <f>IF(doba!$T23&lt;=AM$216,IF(doba!$U23&gt;AM$216,AM$217,0),0)</f>
        <v>0</v>
      </c>
      <c r="AN221">
        <f>IF(doba!$T23&lt;=AN$216,IF(doba!$U23&gt;AN$216,AN$217,0),0)</f>
        <v>0</v>
      </c>
      <c r="AO221">
        <f>IF(doba!$T23&lt;=AO$216,IF(doba!$U23&gt;AO$216,AO$217,0),0)</f>
        <v>29</v>
      </c>
      <c r="AP221">
        <f>IF(doba!$T23&lt;=AP$216,IF(doba!$U23&gt;AP$216,AP$217,0),0)</f>
        <v>20</v>
      </c>
      <c r="AQ221">
        <f>IF(doba!$T23&lt;=AQ$216,IF(doba!$U23&gt;AQ$216,AQ$217,0),0)</f>
        <v>13</v>
      </c>
      <c r="AR221">
        <f>IF(doba!$T23&lt;=AR$216,IF(doba!$U23&gt;AR$216,AR$217,0),0)</f>
        <v>5</v>
      </c>
      <c r="AS221">
        <f>IF(doba!$T23&lt;=AS$216,IF(doba!$U23&gt;AS$216,AS$217,0),0)</f>
        <v>0</v>
      </c>
      <c r="AT221">
        <f>IF(doba!$T23&lt;=AT$216,IF(doba!$U23&gt;AT$216,AT$217,0),0)</f>
        <v>0</v>
      </c>
      <c r="AU221">
        <f>IF(doba!$T23&lt;=AU$216,IF(doba!$U23&gt;AU$216,AU$217,0),0)</f>
        <v>0</v>
      </c>
      <c r="AV221">
        <f>IF(doba!$T23&lt;=AV$216,IF(doba!$U23&gt;AV$216,AV$217,0),0)</f>
        <v>4</v>
      </c>
      <c r="AW221">
        <f>IF(doba!$T23&lt;=AW$216,IF(doba!$U23&gt;AW$216,AW$217,0),0)</f>
        <v>13</v>
      </c>
      <c r="AX221">
        <f>IF(doba!$T23&lt;=AX$216,IF(doba!$U23&gt;AX$216,AX$217,0),0)</f>
        <v>20</v>
      </c>
      <c r="AY221">
        <f>IF(doba!$T23&lt;=AY$216,IF(doba!$U23&gt;AY$216,AY$217,0),0)</f>
        <v>0</v>
      </c>
      <c r="AZ221">
        <f>IF(doba!$T23&lt;=AZ$216,IF(doba!$U23&gt;AZ$216,AZ$217,0),0)</f>
        <v>0</v>
      </c>
      <c r="BA221">
        <f>IF(doba!$T23&lt;=BA$216,IF(doba!$U23&gt;BA$216,BA$217,0),0)</f>
        <v>0</v>
      </c>
      <c r="BB221">
        <f>IF(doba!$T23&lt;=BB$216,IF(doba!$U23&gt;BB$216,BB$217,0),0)</f>
        <v>0</v>
      </c>
      <c r="BC221">
        <f>IF(doba!$T23&lt;=BC$216,IF(doba!$U23&gt;BC$216,BC$217,0),0)</f>
        <v>0</v>
      </c>
      <c r="BD221">
        <f>IF(doba!$T23&lt;=BD$216,IF(doba!$U23&gt;BD$216,BD$217,0),0)</f>
        <v>0</v>
      </c>
      <c r="BE221">
        <f>IF(doba!$T23&lt;=BE$216,IF(doba!$U23&gt;BE$216,BE$217,0),0)</f>
        <v>0</v>
      </c>
      <c r="BF221" s="1">
        <f t="shared" si="9"/>
        <v>104</v>
      </c>
    </row>
    <row r="222" spans="1:58" x14ac:dyDescent="0.2">
      <c r="A222">
        <v>5</v>
      </c>
      <c r="B222">
        <f>doba!$T24</f>
        <v>7</v>
      </c>
      <c r="C222">
        <f>doba!$U24</f>
        <v>17</v>
      </c>
      <c r="E222">
        <f>IF(doba!$T24&lt;=E$216,IF(doba!$U24&gt;E$216,E$217,0),0)</f>
        <v>0</v>
      </c>
      <c r="F222">
        <f>IF(doba!$T24&lt;=F$216,IF(doba!$U24&gt;F$216,F$217,0),0)</f>
        <v>0</v>
      </c>
      <c r="G222">
        <f>IF(doba!$T24&lt;=G$216,IF(doba!$U24&gt;G$216,G$217,0),0)</f>
        <v>0</v>
      </c>
      <c r="H222">
        <f>IF(doba!$T24&lt;=H$216,IF(doba!$U24&gt;H$216,H$217,0),0)</f>
        <v>0</v>
      </c>
      <c r="I222">
        <f>IF(doba!$T24&lt;=I$216,IF(doba!$U24&gt;I$216,I$217,0),0)</f>
        <v>0</v>
      </c>
      <c r="J222">
        <f>IF(doba!$T24&lt;=J$216,IF(doba!$U24&gt;J$216,J$217,0),0)</f>
        <v>0</v>
      </c>
      <c r="K222">
        <f>IF(doba!$T24&lt;=K$216,IF(doba!$U24&gt;K$216,K$217,0),0)</f>
        <v>0</v>
      </c>
      <c r="L222">
        <f>IF(doba!$T24&lt;=L$216,IF(doba!$U24&gt;L$216,L$217,0),0)</f>
        <v>23</v>
      </c>
      <c r="M222">
        <f>IF(doba!$T24&lt;=M$216,IF(doba!$U24&gt;M$216,M$217,0),0)</f>
        <v>32</v>
      </c>
      <c r="N222">
        <f>IF(doba!$T24&lt;=N$216,IF(doba!$U24&gt;N$216,N$217,0),0)</f>
        <v>39</v>
      </c>
      <c r="O222">
        <f>IF(doba!$T24&lt;=O$216,IF(doba!$U24&gt;O$216,O$217,0),0)</f>
        <v>47</v>
      </c>
      <c r="P222">
        <f>IF(doba!$T24&lt;=P$216,IF(doba!$U24&gt;P$216,P$217,0),0)</f>
        <v>52</v>
      </c>
      <c r="Q222">
        <f>IF(doba!$T24&lt;=Q$216,IF(doba!$U24&gt;Q$216,Q$217,0),0)</f>
        <v>52</v>
      </c>
      <c r="R222">
        <f>IF(doba!$T24&lt;=R$216,IF(doba!$U24&gt;R$216,R$217,0),0)</f>
        <v>52</v>
      </c>
      <c r="S222">
        <f>IF(doba!$T24&lt;=S$216,IF(doba!$U24&gt;S$216,S$217,0),0)</f>
        <v>48</v>
      </c>
      <c r="T222">
        <f>IF(doba!$T24&lt;=T$216,IF(doba!$U24&gt;T$216,T$217,0),0)</f>
        <v>39</v>
      </c>
      <c r="U222">
        <f>IF(doba!$T24&lt;=U$216,IF(doba!$U24&gt;U$216,U$217,0),0)</f>
        <v>32</v>
      </c>
      <c r="V222">
        <f>IF(doba!$T24&lt;=V$216,IF(doba!$U24&gt;V$216,V$217,0),0)</f>
        <v>0</v>
      </c>
      <c r="W222">
        <f>IF(doba!$T24&lt;=W$216,IF(doba!$U24&gt;W$216,W$217,0),0)</f>
        <v>0</v>
      </c>
      <c r="X222">
        <f>IF(doba!$T24&lt;=X$216,IF(doba!$U24&gt;X$216,X$217,0),0)</f>
        <v>0</v>
      </c>
      <c r="Y222">
        <f>IF(doba!$T24&lt;=Y$216,IF(doba!$U24&gt;Y$216,Y$217,0),0)</f>
        <v>0</v>
      </c>
      <c r="Z222">
        <f>IF(doba!$T24&lt;=Z$216,IF(doba!$U24&gt;Z$216,Z$217,0),0)</f>
        <v>0</v>
      </c>
      <c r="AA222">
        <f>IF(doba!$T24&lt;=AA$216,IF(doba!$U24&gt;AA$216,AA$217,0),0)</f>
        <v>0</v>
      </c>
      <c r="AB222">
        <f>IF(doba!$T24&lt;=AB$216,IF(doba!$U24&gt;AB$216,AB$217,0),0)</f>
        <v>0</v>
      </c>
      <c r="AC222" s="1">
        <f t="shared" si="8"/>
        <v>416</v>
      </c>
      <c r="AH222">
        <f>IF(doba!$T24&lt;=AH$216,IF(doba!$U24&gt;AH$216,AH$217,0),0)</f>
        <v>0</v>
      </c>
      <c r="AI222">
        <f>IF(doba!$T24&lt;=AI$216,IF(doba!$U24&gt;AI$216,AI$217,0),0)</f>
        <v>0</v>
      </c>
      <c r="AJ222">
        <f>IF(doba!$T24&lt;=AJ$216,IF(doba!$U24&gt;AJ$216,AJ$217,0),0)</f>
        <v>0</v>
      </c>
      <c r="AK222">
        <f>IF(doba!$T24&lt;=AK$216,IF(doba!$U24&gt;AK$216,AK$217,0),0)</f>
        <v>0</v>
      </c>
      <c r="AL222">
        <f>IF(doba!$T24&lt;=AL$216,IF(doba!$U24&gt;AL$216,AL$217,0),0)</f>
        <v>0</v>
      </c>
      <c r="AM222">
        <f>IF(doba!$T24&lt;=AM$216,IF(doba!$U24&gt;AM$216,AM$217,0),0)</f>
        <v>0</v>
      </c>
      <c r="AN222">
        <f>IF(doba!$T24&lt;=AN$216,IF(doba!$U24&gt;AN$216,AN$217,0),0)</f>
        <v>0</v>
      </c>
      <c r="AO222">
        <f>IF(doba!$T24&lt;=AO$216,IF(doba!$U24&gt;AO$216,AO$217,0),0)</f>
        <v>29</v>
      </c>
      <c r="AP222">
        <f>IF(doba!$T24&lt;=AP$216,IF(doba!$U24&gt;AP$216,AP$217,0),0)</f>
        <v>20</v>
      </c>
      <c r="AQ222">
        <f>IF(doba!$T24&lt;=AQ$216,IF(doba!$U24&gt;AQ$216,AQ$217,0),0)</f>
        <v>13</v>
      </c>
      <c r="AR222">
        <f>IF(doba!$T24&lt;=AR$216,IF(doba!$U24&gt;AR$216,AR$217,0),0)</f>
        <v>5</v>
      </c>
      <c r="AS222">
        <f>IF(doba!$T24&lt;=AS$216,IF(doba!$U24&gt;AS$216,AS$217,0),0)</f>
        <v>0</v>
      </c>
      <c r="AT222">
        <f>IF(doba!$T24&lt;=AT$216,IF(doba!$U24&gt;AT$216,AT$217,0),0)</f>
        <v>0</v>
      </c>
      <c r="AU222">
        <f>IF(doba!$T24&lt;=AU$216,IF(doba!$U24&gt;AU$216,AU$217,0),0)</f>
        <v>0</v>
      </c>
      <c r="AV222">
        <f>IF(doba!$T24&lt;=AV$216,IF(doba!$U24&gt;AV$216,AV$217,0),0)</f>
        <v>4</v>
      </c>
      <c r="AW222">
        <f>IF(doba!$T24&lt;=AW$216,IF(doba!$U24&gt;AW$216,AW$217,0),0)</f>
        <v>13</v>
      </c>
      <c r="AX222">
        <f>IF(doba!$T24&lt;=AX$216,IF(doba!$U24&gt;AX$216,AX$217,0),0)</f>
        <v>20</v>
      </c>
      <c r="AY222">
        <f>IF(doba!$T24&lt;=AY$216,IF(doba!$U24&gt;AY$216,AY$217,0),0)</f>
        <v>0</v>
      </c>
      <c r="AZ222">
        <f>IF(doba!$T24&lt;=AZ$216,IF(doba!$U24&gt;AZ$216,AZ$217,0),0)</f>
        <v>0</v>
      </c>
      <c r="BA222">
        <f>IF(doba!$T24&lt;=BA$216,IF(doba!$U24&gt;BA$216,BA$217,0),0)</f>
        <v>0</v>
      </c>
      <c r="BB222">
        <f>IF(doba!$T24&lt;=BB$216,IF(doba!$U24&gt;BB$216,BB$217,0),0)</f>
        <v>0</v>
      </c>
      <c r="BC222">
        <f>IF(doba!$T24&lt;=BC$216,IF(doba!$U24&gt;BC$216,BC$217,0),0)</f>
        <v>0</v>
      </c>
      <c r="BD222">
        <f>IF(doba!$T24&lt;=BD$216,IF(doba!$U24&gt;BD$216,BD$217,0),0)</f>
        <v>0</v>
      </c>
      <c r="BE222">
        <f>IF(doba!$T24&lt;=BE$216,IF(doba!$U24&gt;BE$216,BE$217,0),0)</f>
        <v>0</v>
      </c>
      <c r="BF222" s="1">
        <f t="shared" si="9"/>
        <v>104</v>
      </c>
    </row>
    <row r="223" spans="1:58" x14ac:dyDescent="0.2">
      <c r="A223">
        <v>6</v>
      </c>
      <c r="B223">
        <f>doba!$T25</f>
        <v>7</v>
      </c>
      <c r="C223">
        <f>doba!$U25</f>
        <v>17</v>
      </c>
      <c r="E223">
        <f>IF(doba!$T25&lt;=E$216,IF(doba!$U25&gt;E$216,E$217,0),0)</f>
        <v>0</v>
      </c>
      <c r="F223">
        <f>IF(doba!$T25&lt;=F$216,IF(doba!$U25&gt;F$216,F$217,0),0)</f>
        <v>0</v>
      </c>
      <c r="G223">
        <f>IF(doba!$T25&lt;=G$216,IF(doba!$U25&gt;G$216,G$217,0),0)</f>
        <v>0</v>
      </c>
      <c r="H223">
        <f>IF(doba!$T25&lt;=H$216,IF(doba!$U25&gt;H$216,H$217,0),0)</f>
        <v>0</v>
      </c>
      <c r="I223">
        <f>IF(doba!$T25&lt;=I$216,IF(doba!$U25&gt;I$216,I$217,0),0)</f>
        <v>0</v>
      </c>
      <c r="J223">
        <f>IF(doba!$T25&lt;=J$216,IF(doba!$U25&gt;J$216,J$217,0),0)</f>
        <v>0</v>
      </c>
      <c r="K223">
        <f>IF(doba!$T25&lt;=K$216,IF(doba!$U25&gt;K$216,K$217,0),0)</f>
        <v>0</v>
      </c>
      <c r="L223">
        <f>IF(doba!$T25&lt;=L$216,IF(doba!$U25&gt;L$216,L$217,0),0)</f>
        <v>23</v>
      </c>
      <c r="M223">
        <f>IF(doba!$T25&lt;=M$216,IF(doba!$U25&gt;M$216,M$217,0),0)</f>
        <v>32</v>
      </c>
      <c r="N223">
        <f>IF(doba!$T25&lt;=N$216,IF(doba!$U25&gt;N$216,N$217,0),0)</f>
        <v>39</v>
      </c>
      <c r="O223">
        <f>IF(doba!$T25&lt;=O$216,IF(doba!$U25&gt;O$216,O$217,0),0)</f>
        <v>47</v>
      </c>
      <c r="P223">
        <f>IF(doba!$T25&lt;=P$216,IF(doba!$U25&gt;P$216,P$217,0),0)</f>
        <v>52</v>
      </c>
      <c r="Q223">
        <f>IF(doba!$T25&lt;=Q$216,IF(doba!$U25&gt;Q$216,Q$217,0),0)</f>
        <v>52</v>
      </c>
      <c r="R223">
        <f>IF(doba!$T25&lt;=R$216,IF(doba!$U25&gt;R$216,R$217,0),0)</f>
        <v>52</v>
      </c>
      <c r="S223">
        <f>IF(doba!$T25&lt;=S$216,IF(doba!$U25&gt;S$216,S$217,0),0)</f>
        <v>48</v>
      </c>
      <c r="T223">
        <f>IF(doba!$T25&lt;=T$216,IF(doba!$U25&gt;T$216,T$217,0),0)</f>
        <v>39</v>
      </c>
      <c r="U223">
        <f>IF(doba!$T25&lt;=U$216,IF(doba!$U25&gt;U$216,U$217,0),0)</f>
        <v>32</v>
      </c>
      <c r="V223">
        <f>IF(doba!$T25&lt;=V$216,IF(doba!$U25&gt;V$216,V$217,0),0)</f>
        <v>0</v>
      </c>
      <c r="W223">
        <f>IF(doba!$T25&lt;=W$216,IF(doba!$U25&gt;W$216,W$217,0),0)</f>
        <v>0</v>
      </c>
      <c r="X223">
        <f>IF(doba!$T25&lt;=X$216,IF(doba!$U25&gt;X$216,X$217,0),0)</f>
        <v>0</v>
      </c>
      <c r="Y223">
        <f>IF(doba!$T25&lt;=Y$216,IF(doba!$U25&gt;Y$216,Y$217,0),0)</f>
        <v>0</v>
      </c>
      <c r="Z223">
        <f>IF(doba!$T25&lt;=Z$216,IF(doba!$U25&gt;Z$216,Z$217,0),0)</f>
        <v>0</v>
      </c>
      <c r="AA223">
        <f>IF(doba!$T25&lt;=AA$216,IF(doba!$U25&gt;AA$216,AA$217,0),0)</f>
        <v>0</v>
      </c>
      <c r="AB223">
        <f>IF(doba!$T25&lt;=AB$216,IF(doba!$U25&gt;AB$216,AB$217,0),0)</f>
        <v>0</v>
      </c>
      <c r="AC223" s="1">
        <f t="shared" si="8"/>
        <v>416</v>
      </c>
      <c r="AH223">
        <f>IF(doba!$T25&lt;=AH$216,IF(doba!$U25&gt;AH$216,AH$217,0),0)</f>
        <v>0</v>
      </c>
      <c r="AI223">
        <f>IF(doba!$T25&lt;=AI$216,IF(doba!$U25&gt;AI$216,AI$217,0),0)</f>
        <v>0</v>
      </c>
      <c r="AJ223">
        <f>IF(doba!$T25&lt;=AJ$216,IF(doba!$U25&gt;AJ$216,AJ$217,0),0)</f>
        <v>0</v>
      </c>
      <c r="AK223">
        <f>IF(doba!$T25&lt;=AK$216,IF(doba!$U25&gt;AK$216,AK$217,0),0)</f>
        <v>0</v>
      </c>
      <c r="AL223">
        <f>IF(doba!$T25&lt;=AL$216,IF(doba!$U25&gt;AL$216,AL$217,0),0)</f>
        <v>0</v>
      </c>
      <c r="AM223">
        <f>IF(doba!$T25&lt;=AM$216,IF(doba!$U25&gt;AM$216,AM$217,0),0)</f>
        <v>0</v>
      </c>
      <c r="AN223">
        <f>IF(doba!$T25&lt;=AN$216,IF(doba!$U25&gt;AN$216,AN$217,0),0)</f>
        <v>0</v>
      </c>
      <c r="AO223">
        <f>IF(doba!$T25&lt;=AO$216,IF(doba!$U25&gt;AO$216,AO$217,0),0)</f>
        <v>29</v>
      </c>
      <c r="AP223">
        <f>IF(doba!$T25&lt;=AP$216,IF(doba!$U25&gt;AP$216,AP$217,0),0)</f>
        <v>20</v>
      </c>
      <c r="AQ223">
        <f>IF(doba!$T25&lt;=AQ$216,IF(doba!$U25&gt;AQ$216,AQ$217,0),0)</f>
        <v>13</v>
      </c>
      <c r="AR223">
        <f>IF(doba!$T25&lt;=AR$216,IF(doba!$U25&gt;AR$216,AR$217,0),0)</f>
        <v>5</v>
      </c>
      <c r="AS223">
        <f>IF(doba!$T25&lt;=AS$216,IF(doba!$U25&gt;AS$216,AS$217,0),0)</f>
        <v>0</v>
      </c>
      <c r="AT223">
        <f>IF(doba!$T25&lt;=AT$216,IF(doba!$U25&gt;AT$216,AT$217,0),0)</f>
        <v>0</v>
      </c>
      <c r="AU223">
        <f>IF(doba!$T25&lt;=AU$216,IF(doba!$U25&gt;AU$216,AU$217,0),0)</f>
        <v>0</v>
      </c>
      <c r="AV223">
        <f>IF(doba!$T25&lt;=AV$216,IF(doba!$U25&gt;AV$216,AV$217,0),0)</f>
        <v>4</v>
      </c>
      <c r="AW223">
        <f>IF(doba!$T25&lt;=AW$216,IF(doba!$U25&gt;AW$216,AW$217,0),0)</f>
        <v>13</v>
      </c>
      <c r="AX223">
        <f>IF(doba!$T25&lt;=AX$216,IF(doba!$U25&gt;AX$216,AX$217,0),0)</f>
        <v>20</v>
      </c>
      <c r="AY223">
        <f>IF(doba!$T25&lt;=AY$216,IF(doba!$U25&gt;AY$216,AY$217,0),0)</f>
        <v>0</v>
      </c>
      <c r="AZ223">
        <f>IF(doba!$T25&lt;=AZ$216,IF(doba!$U25&gt;AZ$216,AZ$217,0),0)</f>
        <v>0</v>
      </c>
      <c r="BA223">
        <f>IF(doba!$T25&lt;=BA$216,IF(doba!$U25&gt;BA$216,BA$217,0),0)</f>
        <v>0</v>
      </c>
      <c r="BB223">
        <f>IF(doba!$T25&lt;=BB$216,IF(doba!$U25&gt;BB$216,BB$217,0),0)</f>
        <v>0</v>
      </c>
      <c r="BC223">
        <f>IF(doba!$T25&lt;=BC$216,IF(doba!$U25&gt;BC$216,BC$217,0),0)</f>
        <v>0</v>
      </c>
      <c r="BD223">
        <f>IF(doba!$T25&lt;=BD$216,IF(doba!$U25&gt;BD$216,BD$217,0),0)</f>
        <v>0</v>
      </c>
      <c r="BE223">
        <f>IF(doba!$T25&lt;=BE$216,IF(doba!$U25&gt;BE$216,BE$217,0),0)</f>
        <v>0</v>
      </c>
      <c r="BF223" s="1">
        <f t="shared" si="9"/>
        <v>104</v>
      </c>
    </row>
    <row r="224" spans="1:58" x14ac:dyDescent="0.2">
      <c r="A224">
        <v>7</v>
      </c>
      <c r="B224">
        <f>doba!$T26</f>
        <v>0</v>
      </c>
      <c r="C224">
        <f>doba!$U26</f>
        <v>0</v>
      </c>
      <c r="E224">
        <f>IF(doba!$T26&lt;=E$216,IF(doba!$U26&gt;E$216,E$217,0),0)</f>
        <v>0</v>
      </c>
      <c r="F224">
        <f>IF(doba!$T26&lt;=F$216,IF(doba!$U26&gt;F$216,F$217,0),0)</f>
        <v>0</v>
      </c>
      <c r="G224">
        <f>IF(doba!$T26&lt;=G$216,IF(doba!$U26&gt;G$216,G$217,0),0)</f>
        <v>0</v>
      </c>
      <c r="H224">
        <f>IF(doba!$T26&lt;=H$216,IF(doba!$U26&gt;H$216,H$217,0),0)</f>
        <v>0</v>
      </c>
      <c r="I224">
        <f>IF(doba!$T26&lt;=I$216,IF(doba!$U26&gt;I$216,I$217,0),0)</f>
        <v>0</v>
      </c>
      <c r="J224">
        <f>IF(doba!$T26&lt;=J$216,IF(doba!$U26&gt;J$216,J$217,0),0)</f>
        <v>0</v>
      </c>
      <c r="K224">
        <f>IF(doba!$T26&lt;=K$216,IF(doba!$U26&gt;K$216,K$217,0),0)</f>
        <v>0</v>
      </c>
      <c r="L224">
        <f>IF(doba!$T26&lt;=L$216,IF(doba!$U26&gt;L$216,L$217,0),0)</f>
        <v>0</v>
      </c>
      <c r="M224">
        <f>IF(doba!$T26&lt;=M$216,IF(doba!$U26&gt;M$216,M$217,0),0)</f>
        <v>0</v>
      </c>
      <c r="N224">
        <f>IF(doba!$T26&lt;=N$216,IF(doba!$U26&gt;N$216,N$217,0),0)</f>
        <v>0</v>
      </c>
      <c r="O224">
        <f>IF(doba!$T26&lt;=O$216,IF(doba!$U26&gt;O$216,O$217,0),0)</f>
        <v>0</v>
      </c>
      <c r="P224">
        <f>IF(doba!$T26&lt;=P$216,IF(doba!$U26&gt;P$216,P$217,0),0)</f>
        <v>0</v>
      </c>
      <c r="Q224">
        <f>IF(doba!$T26&lt;=Q$216,IF(doba!$U26&gt;Q$216,Q$217,0),0)</f>
        <v>0</v>
      </c>
      <c r="R224">
        <f>IF(doba!$T26&lt;=R$216,IF(doba!$U26&gt;R$216,R$217,0),0)</f>
        <v>0</v>
      </c>
      <c r="S224">
        <f>IF(doba!$T26&lt;=S$216,IF(doba!$U26&gt;S$216,S$217,0),0)</f>
        <v>0</v>
      </c>
      <c r="T224">
        <f>IF(doba!$T26&lt;=T$216,IF(doba!$U26&gt;T$216,T$217,0),0)</f>
        <v>0</v>
      </c>
      <c r="U224">
        <f>IF(doba!$T26&lt;=U$216,IF(doba!$U26&gt;U$216,U$217,0),0)</f>
        <v>0</v>
      </c>
      <c r="V224">
        <f>IF(doba!$T26&lt;=V$216,IF(doba!$U26&gt;V$216,V$217,0),0)</f>
        <v>0</v>
      </c>
      <c r="W224">
        <f>IF(doba!$T26&lt;=W$216,IF(doba!$U26&gt;W$216,W$217,0),0)</f>
        <v>0</v>
      </c>
      <c r="X224">
        <f>IF(doba!$T26&lt;=X$216,IF(doba!$U26&gt;X$216,X$217,0),0)</f>
        <v>0</v>
      </c>
      <c r="Y224">
        <f>IF(doba!$T26&lt;=Y$216,IF(doba!$U26&gt;Y$216,Y$217,0),0)</f>
        <v>0</v>
      </c>
      <c r="Z224">
        <f>IF(doba!$T26&lt;=Z$216,IF(doba!$U26&gt;Z$216,Z$217,0),0)</f>
        <v>0</v>
      </c>
      <c r="AA224">
        <f>IF(doba!$T26&lt;=AA$216,IF(doba!$U26&gt;AA$216,AA$217,0),0)</f>
        <v>0</v>
      </c>
      <c r="AB224">
        <f>IF(doba!$T26&lt;=AB$216,IF(doba!$U26&gt;AB$216,AB$217,0),0)</f>
        <v>0</v>
      </c>
      <c r="AC224" s="1">
        <f t="shared" si="8"/>
        <v>0</v>
      </c>
      <c r="AH224">
        <f>IF(doba!$T26&lt;=AH$216,IF(doba!$U26&gt;AH$216,AH$217,0),0)</f>
        <v>0</v>
      </c>
      <c r="AI224">
        <f>IF(doba!$T26&lt;=AI$216,IF(doba!$U26&gt;AI$216,AI$217,0),0)</f>
        <v>0</v>
      </c>
      <c r="AJ224">
        <f>IF(doba!$T26&lt;=AJ$216,IF(doba!$U26&gt;AJ$216,AJ$217,0),0)</f>
        <v>0</v>
      </c>
      <c r="AK224">
        <f>IF(doba!$T26&lt;=AK$216,IF(doba!$U26&gt;AK$216,AK$217,0),0)</f>
        <v>0</v>
      </c>
      <c r="AL224">
        <f>IF(doba!$T26&lt;=AL$216,IF(doba!$U26&gt;AL$216,AL$217,0),0)</f>
        <v>0</v>
      </c>
      <c r="AM224">
        <f>IF(doba!$T26&lt;=AM$216,IF(doba!$U26&gt;AM$216,AM$217,0),0)</f>
        <v>0</v>
      </c>
      <c r="AN224">
        <f>IF(doba!$T26&lt;=AN$216,IF(doba!$U26&gt;AN$216,AN$217,0),0)</f>
        <v>0</v>
      </c>
      <c r="AO224">
        <f>IF(doba!$T26&lt;=AO$216,IF(doba!$U26&gt;AO$216,AO$217,0),0)</f>
        <v>0</v>
      </c>
      <c r="AP224">
        <f>IF(doba!$T26&lt;=AP$216,IF(doba!$U26&gt;AP$216,AP$217,0),0)</f>
        <v>0</v>
      </c>
      <c r="AQ224">
        <f>IF(doba!$T26&lt;=AQ$216,IF(doba!$U26&gt;AQ$216,AQ$217,0),0)</f>
        <v>0</v>
      </c>
      <c r="AR224">
        <f>IF(doba!$T26&lt;=AR$216,IF(doba!$U26&gt;AR$216,AR$217,0),0)</f>
        <v>0</v>
      </c>
      <c r="AS224">
        <f>IF(doba!$T26&lt;=AS$216,IF(doba!$U26&gt;AS$216,AS$217,0),0)</f>
        <v>0</v>
      </c>
      <c r="AT224">
        <f>IF(doba!$T26&lt;=AT$216,IF(doba!$U26&gt;AT$216,AT$217,0),0)</f>
        <v>0</v>
      </c>
      <c r="AU224">
        <f>IF(doba!$T26&lt;=AU$216,IF(doba!$U26&gt;AU$216,AU$217,0),0)</f>
        <v>0</v>
      </c>
      <c r="AV224">
        <f>IF(doba!$T26&lt;=AV$216,IF(doba!$U26&gt;AV$216,AV$217,0),0)</f>
        <v>0</v>
      </c>
      <c r="AW224">
        <f>IF(doba!$T26&lt;=AW$216,IF(doba!$U26&gt;AW$216,AW$217,0),0)</f>
        <v>0</v>
      </c>
      <c r="AX224">
        <f>IF(doba!$T26&lt;=AX$216,IF(doba!$U26&gt;AX$216,AX$217,0),0)</f>
        <v>0</v>
      </c>
      <c r="AY224">
        <f>IF(doba!$T26&lt;=AY$216,IF(doba!$U26&gt;AY$216,AY$217,0),0)</f>
        <v>0</v>
      </c>
      <c r="AZ224">
        <f>IF(doba!$T26&lt;=AZ$216,IF(doba!$U26&gt;AZ$216,AZ$217,0),0)</f>
        <v>0</v>
      </c>
      <c r="BA224">
        <f>IF(doba!$T26&lt;=BA$216,IF(doba!$U26&gt;BA$216,BA$217,0),0)</f>
        <v>0</v>
      </c>
      <c r="BB224">
        <f>IF(doba!$T26&lt;=BB$216,IF(doba!$U26&gt;BB$216,BB$217,0),0)</f>
        <v>0</v>
      </c>
      <c r="BC224">
        <f>IF(doba!$T26&lt;=BC$216,IF(doba!$U26&gt;BC$216,BC$217,0),0)</f>
        <v>0</v>
      </c>
      <c r="BD224">
        <f>IF(doba!$T26&lt;=BD$216,IF(doba!$U26&gt;BD$216,BD$217,0),0)</f>
        <v>0</v>
      </c>
      <c r="BE224">
        <f>IF(doba!$T26&lt;=BE$216,IF(doba!$U26&gt;BE$216,BE$217,0),0)</f>
        <v>0</v>
      </c>
      <c r="BF224" s="1">
        <f t="shared" si="9"/>
        <v>0</v>
      </c>
    </row>
    <row r="225" spans="1:58" x14ac:dyDescent="0.2">
      <c r="A225">
        <v>8</v>
      </c>
      <c r="B225">
        <f>doba!$T27</f>
        <v>0</v>
      </c>
      <c r="C225">
        <f>doba!$U27</f>
        <v>0</v>
      </c>
      <c r="E225">
        <f>IF(doba!$T27&lt;=E$216,IF(doba!$U27&gt;E$216,E$217,0),0)</f>
        <v>0</v>
      </c>
      <c r="F225">
        <f>IF(doba!$T27&lt;=F$216,IF(doba!$U27&gt;F$216,F$217,0),0)</f>
        <v>0</v>
      </c>
      <c r="G225">
        <f>IF(doba!$T27&lt;=G$216,IF(doba!$U27&gt;G$216,G$217,0),0)</f>
        <v>0</v>
      </c>
      <c r="H225">
        <f>IF(doba!$T27&lt;=H$216,IF(doba!$U27&gt;H$216,H$217,0),0)</f>
        <v>0</v>
      </c>
      <c r="I225">
        <f>IF(doba!$T27&lt;=I$216,IF(doba!$U27&gt;I$216,I$217,0),0)</f>
        <v>0</v>
      </c>
      <c r="J225">
        <f>IF(doba!$T27&lt;=J$216,IF(doba!$U27&gt;J$216,J$217,0),0)</f>
        <v>0</v>
      </c>
      <c r="K225">
        <f>IF(doba!$T27&lt;=K$216,IF(doba!$U27&gt;K$216,K$217,0),0)</f>
        <v>0</v>
      </c>
      <c r="L225">
        <f>IF(doba!$T27&lt;=L$216,IF(doba!$U27&gt;L$216,L$217,0),0)</f>
        <v>0</v>
      </c>
      <c r="M225">
        <f>IF(doba!$T27&lt;=M$216,IF(doba!$U27&gt;M$216,M$217,0),0)</f>
        <v>0</v>
      </c>
      <c r="N225">
        <f>IF(doba!$T27&lt;=N$216,IF(doba!$U27&gt;N$216,N$217,0),0)</f>
        <v>0</v>
      </c>
      <c r="O225">
        <f>IF(doba!$T27&lt;=O$216,IF(doba!$U27&gt;O$216,O$217,0),0)</f>
        <v>0</v>
      </c>
      <c r="P225">
        <f>IF(doba!$T27&lt;=P$216,IF(doba!$U27&gt;P$216,P$217,0),0)</f>
        <v>0</v>
      </c>
      <c r="Q225">
        <f>IF(doba!$T27&lt;=Q$216,IF(doba!$U27&gt;Q$216,Q$217,0),0)</f>
        <v>0</v>
      </c>
      <c r="R225">
        <f>IF(doba!$T27&lt;=R$216,IF(doba!$U27&gt;R$216,R$217,0),0)</f>
        <v>0</v>
      </c>
      <c r="S225">
        <f>IF(doba!$T27&lt;=S$216,IF(doba!$U27&gt;S$216,S$217,0),0)</f>
        <v>0</v>
      </c>
      <c r="T225">
        <f>IF(doba!$T27&lt;=T$216,IF(doba!$U27&gt;T$216,T$217,0),0)</f>
        <v>0</v>
      </c>
      <c r="U225">
        <f>IF(doba!$T27&lt;=U$216,IF(doba!$U27&gt;U$216,U$217,0),0)</f>
        <v>0</v>
      </c>
      <c r="V225">
        <f>IF(doba!$T27&lt;=V$216,IF(doba!$U27&gt;V$216,V$217,0),0)</f>
        <v>0</v>
      </c>
      <c r="W225">
        <f>IF(doba!$T27&lt;=W$216,IF(doba!$U27&gt;W$216,W$217,0),0)</f>
        <v>0</v>
      </c>
      <c r="X225">
        <f>IF(doba!$T27&lt;=X$216,IF(doba!$U27&gt;X$216,X$217,0),0)</f>
        <v>0</v>
      </c>
      <c r="Y225">
        <f>IF(doba!$T27&lt;=Y$216,IF(doba!$U27&gt;Y$216,Y$217,0),0)</f>
        <v>0</v>
      </c>
      <c r="Z225">
        <f>IF(doba!$T27&lt;=Z$216,IF(doba!$U27&gt;Z$216,Z$217,0),0)</f>
        <v>0</v>
      </c>
      <c r="AA225">
        <f>IF(doba!$T27&lt;=AA$216,IF(doba!$U27&gt;AA$216,AA$217,0),0)</f>
        <v>0</v>
      </c>
      <c r="AB225">
        <f>IF(doba!$T27&lt;=AB$216,IF(doba!$U27&gt;AB$216,AB$217,0),0)</f>
        <v>0</v>
      </c>
      <c r="AC225" s="1">
        <f t="shared" si="8"/>
        <v>0</v>
      </c>
      <c r="AH225">
        <f>IF(doba!$T27&lt;=AH$216,IF(doba!$U27&gt;AH$216,AH$217,0),0)</f>
        <v>0</v>
      </c>
      <c r="AI225">
        <f>IF(doba!$T27&lt;=AI$216,IF(doba!$U27&gt;AI$216,AI$217,0),0)</f>
        <v>0</v>
      </c>
      <c r="AJ225">
        <f>IF(doba!$T27&lt;=AJ$216,IF(doba!$U27&gt;AJ$216,AJ$217,0),0)</f>
        <v>0</v>
      </c>
      <c r="AK225">
        <f>IF(doba!$T27&lt;=AK$216,IF(doba!$U27&gt;AK$216,AK$217,0),0)</f>
        <v>0</v>
      </c>
      <c r="AL225">
        <f>IF(doba!$T27&lt;=AL$216,IF(doba!$U27&gt;AL$216,AL$217,0),0)</f>
        <v>0</v>
      </c>
      <c r="AM225">
        <f>IF(doba!$T27&lt;=AM$216,IF(doba!$U27&gt;AM$216,AM$217,0),0)</f>
        <v>0</v>
      </c>
      <c r="AN225">
        <f>IF(doba!$T27&lt;=AN$216,IF(doba!$U27&gt;AN$216,AN$217,0),0)</f>
        <v>0</v>
      </c>
      <c r="AO225">
        <f>IF(doba!$T27&lt;=AO$216,IF(doba!$U27&gt;AO$216,AO$217,0),0)</f>
        <v>0</v>
      </c>
      <c r="AP225">
        <f>IF(doba!$T27&lt;=AP$216,IF(doba!$U27&gt;AP$216,AP$217,0),0)</f>
        <v>0</v>
      </c>
      <c r="AQ225">
        <f>IF(doba!$T27&lt;=AQ$216,IF(doba!$U27&gt;AQ$216,AQ$217,0),0)</f>
        <v>0</v>
      </c>
      <c r="AR225">
        <f>IF(doba!$T27&lt;=AR$216,IF(doba!$U27&gt;AR$216,AR$217,0),0)</f>
        <v>0</v>
      </c>
      <c r="AS225">
        <f>IF(doba!$T27&lt;=AS$216,IF(doba!$U27&gt;AS$216,AS$217,0),0)</f>
        <v>0</v>
      </c>
      <c r="AT225">
        <f>IF(doba!$T27&lt;=AT$216,IF(doba!$U27&gt;AT$216,AT$217,0),0)</f>
        <v>0</v>
      </c>
      <c r="AU225">
        <f>IF(doba!$T27&lt;=AU$216,IF(doba!$U27&gt;AU$216,AU$217,0),0)</f>
        <v>0</v>
      </c>
      <c r="AV225">
        <f>IF(doba!$T27&lt;=AV$216,IF(doba!$U27&gt;AV$216,AV$217,0),0)</f>
        <v>0</v>
      </c>
      <c r="AW225">
        <f>IF(doba!$T27&lt;=AW$216,IF(doba!$U27&gt;AW$216,AW$217,0),0)</f>
        <v>0</v>
      </c>
      <c r="AX225">
        <f>IF(doba!$T27&lt;=AX$216,IF(doba!$U27&gt;AX$216,AX$217,0),0)</f>
        <v>0</v>
      </c>
      <c r="AY225">
        <f>IF(doba!$T27&lt;=AY$216,IF(doba!$U27&gt;AY$216,AY$217,0),0)</f>
        <v>0</v>
      </c>
      <c r="AZ225">
        <f>IF(doba!$T27&lt;=AZ$216,IF(doba!$U27&gt;AZ$216,AZ$217,0),0)</f>
        <v>0</v>
      </c>
      <c r="BA225">
        <f>IF(doba!$T27&lt;=BA$216,IF(doba!$U27&gt;BA$216,BA$217,0),0)</f>
        <v>0</v>
      </c>
      <c r="BB225">
        <f>IF(doba!$T27&lt;=BB$216,IF(doba!$U27&gt;BB$216,BB$217,0),0)</f>
        <v>0</v>
      </c>
      <c r="BC225">
        <f>IF(doba!$T27&lt;=BC$216,IF(doba!$U27&gt;BC$216,BC$217,0),0)</f>
        <v>0</v>
      </c>
      <c r="BD225">
        <f>IF(doba!$T27&lt;=BD$216,IF(doba!$U27&gt;BD$216,BD$217,0),0)</f>
        <v>0</v>
      </c>
      <c r="BE225">
        <f>IF(doba!$T27&lt;=BE$216,IF(doba!$U27&gt;BE$216,BE$217,0),0)</f>
        <v>0</v>
      </c>
      <c r="BF225" s="1">
        <f t="shared" si="9"/>
        <v>0</v>
      </c>
    </row>
    <row r="226" spans="1:58" x14ac:dyDescent="0.2">
      <c r="A226">
        <v>9</v>
      </c>
      <c r="B226">
        <f>doba!$T28</f>
        <v>0</v>
      </c>
      <c r="C226">
        <f>doba!$U28</f>
        <v>0</v>
      </c>
      <c r="E226">
        <f>IF(doba!$T28&lt;=E$216,IF(doba!$U28&gt;E$216,E$217,0),0)</f>
        <v>0</v>
      </c>
      <c r="F226">
        <f>IF(doba!$T28&lt;=F$216,IF(doba!$U28&gt;F$216,F$217,0),0)</f>
        <v>0</v>
      </c>
      <c r="G226">
        <f>IF(doba!$T28&lt;=G$216,IF(doba!$U28&gt;G$216,G$217,0),0)</f>
        <v>0</v>
      </c>
      <c r="H226">
        <f>IF(doba!$T28&lt;=H$216,IF(doba!$U28&gt;H$216,H$217,0),0)</f>
        <v>0</v>
      </c>
      <c r="I226">
        <f>IF(doba!$T28&lt;=I$216,IF(doba!$U28&gt;I$216,I$217,0),0)</f>
        <v>0</v>
      </c>
      <c r="J226">
        <f>IF(doba!$T28&lt;=J$216,IF(doba!$U28&gt;J$216,J$217,0),0)</f>
        <v>0</v>
      </c>
      <c r="K226">
        <f>IF(doba!$T28&lt;=K$216,IF(doba!$U28&gt;K$216,K$217,0),0)</f>
        <v>0</v>
      </c>
      <c r="L226">
        <f>IF(doba!$T28&lt;=L$216,IF(doba!$U28&gt;L$216,L$217,0),0)</f>
        <v>0</v>
      </c>
      <c r="M226">
        <f>IF(doba!$T28&lt;=M$216,IF(doba!$U28&gt;M$216,M$217,0),0)</f>
        <v>0</v>
      </c>
      <c r="N226">
        <f>IF(doba!$T28&lt;=N$216,IF(doba!$U28&gt;N$216,N$217,0),0)</f>
        <v>0</v>
      </c>
      <c r="O226">
        <f>IF(doba!$T28&lt;=O$216,IF(doba!$U28&gt;O$216,O$217,0),0)</f>
        <v>0</v>
      </c>
      <c r="P226">
        <f>IF(doba!$T28&lt;=P$216,IF(doba!$U28&gt;P$216,P$217,0),0)</f>
        <v>0</v>
      </c>
      <c r="Q226">
        <f>IF(doba!$T28&lt;=Q$216,IF(doba!$U28&gt;Q$216,Q$217,0),0)</f>
        <v>0</v>
      </c>
      <c r="R226">
        <f>IF(doba!$T28&lt;=R$216,IF(doba!$U28&gt;R$216,R$217,0),0)</f>
        <v>0</v>
      </c>
      <c r="S226">
        <f>IF(doba!$T28&lt;=S$216,IF(doba!$U28&gt;S$216,S$217,0),0)</f>
        <v>0</v>
      </c>
      <c r="T226">
        <f>IF(doba!$T28&lt;=T$216,IF(doba!$U28&gt;T$216,T$217,0),0)</f>
        <v>0</v>
      </c>
      <c r="U226">
        <f>IF(doba!$T28&lt;=U$216,IF(doba!$U28&gt;U$216,U$217,0),0)</f>
        <v>0</v>
      </c>
      <c r="V226">
        <f>IF(doba!$T28&lt;=V$216,IF(doba!$U28&gt;V$216,V$217,0),0)</f>
        <v>0</v>
      </c>
      <c r="W226">
        <f>IF(doba!$T28&lt;=W$216,IF(doba!$U28&gt;W$216,W$217,0),0)</f>
        <v>0</v>
      </c>
      <c r="X226">
        <f>IF(doba!$T28&lt;=X$216,IF(doba!$U28&gt;X$216,X$217,0),0)</f>
        <v>0</v>
      </c>
      <c r="Y226">
        <f>IF(doba!$T28&lt;=Y$216,IF(doba!$U28&gt;Y$216,Y$217,0),0)</f>
        <v>0</v>
      </c>
      <c r="Z226">
        <f>IF(doba!$T28&lt;=Z$216,IF(doba!$U28&gt;Z$216,Z$217,0),0)</f>
        <v>0</v>
      </c>
      <c r="AA226">
        <f>IF(doba!$T28&lt;=AA$216,IF(doba!$U28&gt;AA$216,AA$217,0),0)</f>
        <v>0</v>
      </c>
      <c r="AB226">
        <f>IF(doba!$T28&lt;=AB$216,IF(doba!$U28&gt;AB$216,AB$217,0),0)</f>
        <v>0</v>
      </c>
      <c r="AC226" s="1">
        <f t="shared" si="8"/>
        <v>0</v>
      </c>
      <c r="AH226">
        <f>IF(doba!$T28&lt;=AH$216,IF(doba!$U28&gt;AH$216,AH$217,0),0)</f>
        <v>0</v>
      </c>
      <c r="AI226">
        <f>IF(doba!$T28&lt;=AI$216,IF(doba!$U28&gt;AI$216,AI$217,0),0)</f>
        <v>0</v>
      </c>
      <c r="AJ226">
        <f>IF(doba!$T28&lt;=AJ$216,IF(doba!$U28&gt;AJ$216,AJ$217,0),0)</f>
        <v>0</v>
      </c>
      <c r="AK226">
        <f>IF(doba!$T28&lt;=AK$216,IF(doba!$U28&gt;AK$216,AK$217,0),0)</f>
        <v>0</v>
      </c>
      <c r="AL226">
        <f>IF(doba!$T28&lt;=AL$216,IF(doba!$U28&gt;AL$216,AL$217,0),0)</f>
        <v>0</v>
      </c>
      <c r="AM226">
        <f>IF(doba!$T28&lt;=AM$216,IF(doba!$U28&gt;AM$216,AM$217,0),0)</f>
        <v>0</v>
      </c>
      <c r="AN226">
        <f>IF(doba!$T28&lt;=AN$216,IF(doba!$U28&gt;AN$216,AN$217,0),0)</f>
        <v>0</v>
      </c>
      <c r="AO226">
        <f>IF(doba!$T28&lt;=AO$216,IF(doba!$U28&gt;AO$216,AO$217,0),0)</f>
        <v>0</v>
      </c>
      <c r="AP226">
        <f>IF(doba!$T28&lt;=AP$216,IF(doba!$U28&gt;AP$216,AP$217,0),0)</f>
        <v>0</v>
      </c>
      <c r="AQ226">
        <f>IF(doba!$T28&lt;=AQ$216,IF(doba!$U28&gt;AQ$216,AQ$217,0),0)</f>
        <v>0</v>
      </c>
      <c r="AR226">
        <f>IF(doba!$T28&lt;=AR$216,IF(doba!$U28&gt;AR$216,AR$217,0),0)</f>
        <v>0</v>
      </c>
      <c r="AS226">
        <f>IF(doba!$T28&lt;=AS$216,IF(doba!$U28&gt;AS$216,AS$217,0),0)</f>
        <v>0</v>
      </c>
      <c r="AT226">
        <f>IF(doba!$T28&lt;=AT$216,IF(doba!$U28&gt;AT$216,AT$217,0),0)</f>
        <v>0</v>
      </c>
      <c r="AU226">
        <f>IF(doba!$T28&lt;=AU$216,IF(doba!$U28&gt;AU$216,AU$217,0),0)</f>
        <v>0</v>
      </c>
      <c r="AV226">
        <f>IF(doba!$T28&lt;=AV$216,IF(doba!$U28&gt;AV$216,AV$217,0),0)</f>
        <v>0</v>
      </c>
      <c r="AW226">
        <f>IF(doba!$T28&lt;=AW$216,IF(doba!$U28&gt;AW$216,AW$217,0),0)</f>
        <v>0</v>
      </c>
      <c r="AX226">
        <f>IF(doba!$T28&lt;=AX$216,IF(doba!$U28&gt;AX$216,AX$217,0),0)</f>
        <v>0</v>
      </c>
      <c r="AY226">
        <f>IF(doba!$T28&lt;=AY$216,IF(doba!$U28&gt;AY$216,AY$217,0),0)</f>
        <v>0</v>
      </c>
      <c r="AZ226">
        <f>IF(doba!$T28&lt;=AZ$216,IF(doba!$U28&gt;AZ$216,AZ$217,0),0)</f>
        <v>0</v>
      </c>
      <c r="BA226">
        <f>IF(doba!$T28&lt;=BA$216,IF(doba!$U28&gt;BA$216,BA$217,0),0)</f>
        <v>0</v>
      </c>
      <c r="BB226">
        <f>IF(doba!$T28&lt;=BB$216,IF(doba!$U28&gt;BB$216,BB$217,0),0)</f>
        <v>0</v>
      </c>
      <c r="BC226">
        <f>IF(doba!$T28&lt;=BC$216,IF(doba!$U28&gt;BC$216,BC$217,0),0)</f>
        <v>0</v>
      </c>
      <c r="BD226">
        <f>IF(doba!$T28&lt;=BD$216,IF(doba!$U28&gt;BD$216,BD$217,0),0)</f>
        <v>0</v>
      </c>
      <c r="BE226">
        <f>IF(doba!$T28&lt;=BE$216,IF(doba!$U28&gt;BE$216,BE$217,0),0)</f>
        <v>0</v>
      </c>
      <c r="BF226" s="1">
        <f t="shared" si="9"/>
        <v>0</v>
      </c>
    </row>
    <row r="227" spans="1:58" x14ac:dyDescent="0.2">
      <c r="A227">
        <v>10</v>
      </c>
      <c r="B227">
        <f>doba!$T29</f>
        <v>0</v>
      </c>
      <c r="C227">
        <f>doba!$U29</f>
        <v>0</v>
      </c>
      <c r="E227">
        <f>IF(doba!$T29&lt;=E$216,IF(doba!$U29&gt;E$216,E$217,0),0)</f>
        <v>0</v>
      </c>
      <c r="F227">
        <f>IF(doba!$T29&lt;=F$216,IF(doba!$U29&gt;F$216,F$217,0),0)</f>
        <v>0</v>
      </c>
      <c r="G227">
        <f>IF(doba!$T29&lt;=G$216,IF(doba!$U29&gt;G$216,G$217,0),0)</f>
        <v>0</v>
      </c>
      <c r="H227">
        <f>IF(doba!$T29&lt;=H$216,IF(doba!$U29&gt;H$216,H$217,0),0)</f>
        <v>0</v>
      </c>
      <c r="I227">
        <f>IF(doba!$T29&lt;=I$216,IF(doba!$U29&gt;I$216,I$217,0),0)</f>
        <v>0</v>
      </c>
      <c r="J227">
        <f>IF(doba!$T29&lt;=J$216,IF(doba!$U29&gt;J$216,J$217,0),0)</f>
        <v>0</v>
      </c>
      <c r="K227">
        <f>IF(doba!$T29&lt;=K$216,IF(doba!$U29&gt;K$216,K$217,0),0)</f>
        <v>0</v>
      </c>
      <c r="L227">
        <f>IF(doba!$T29&lt;=L$216,IF(doba!$U29&gt;L$216,L$217,0),0)</f>
        <v>0</v>
      </c>
      <c r="M227">
        <f>IF(doba!$T29&lt;=M$216,IF(doba!$U29&gt;M$216,M$217,0),0)</f>
        <v>0</v>
      </c>
      <c r="N227">
        <f>IF(doba!$T29&lt;=N$216,IF(doba!$U29&gt;N$216,N$217,0),0)</f>
        <v>0</v>
      </c>
      <c r="O227">
        <f>IF(doba!$T29&lt;=O$216,IF(doba!$U29&gt;O$216,O$217,0),0)</f>
        <v>0</v>
      </c>
      <c r="P227">
        <f>IF(doba!$T29&lt;=P$216,IF(doba!$U29&gt;P$216,P$217,0),0)</f>
        <v>0</v>
      </c>
      <c r="Q227">
        <f>IF(doba!$T29&lt;=Q$216,IF(doba!$U29&gt;Q$216,Q$217,0),0)</f>
        <v>0</v>
      </c>
      <c r="R227">
        <f>IF(doba!$T29&lt;=R$216,IF(doba!$U29&gt;R$216,R$217,0),0)</f>
        <v>0</v>
      </c>
      <c r="S227">
        <f>IF(doba!$T29&lt;=S$216,IF(doba!$U29&gt;S$216,S$217,0),0)</f>
        <v>0</v>
      </c>
      <c r="T227">
        <f>IF(doba!$T29&lt;=T$216,IF(doba!$U29&gt;T$216,T$217,0),0)</f>
        <v>0</v>
      </c>
      <c r="U227">
        <f>IF(doba!$T29&lt;=U$216,IF(doba!$U29&gt;U$216,U$217,0),0)</f>
        <v>0</v>
      </c>
      <c r="V227">
        <f>IF(doba!$T29&lt;=V$216,IF(doba!$U29&gt;V$216,V$217,0),0)</f>
        <v>0</v>
      </c>
      <c r="W227">
        <f>IF(doba!$T29&lt;=W$216,IF(doba!$U29&gt;W$216,W$217,0),0)</f>
        <v>0</v>
      </c>
      <c r="X227">
        <f>IF(doba!$T29&lt;=X$216,IF(doba!$U29&gt;X$216,X$217,0),0)</f>
        <v>0</v>
      </c>
      <c r="Y227">
        <f>IF(doba!$T29&lt;=Y$216,IF(doba!$U29&gt;Y$216,Y$217,0),0)</f>
        <v>0</v>
      </c>
      <c r="Z227">
        <f>IF(doba!$T29&lt;=Z$216,IF(doba!$U29&gt;Z$216,Z$217,0),0)</f>
        <v>0</v>
      </c>
      <c r="AA227">
        <f>IF(doba!$T29&lt;=AA$216,IF(doba!$U29&gt;AA$216,AA$217,0),0)</f>
        <v>0</v>
      </c>
      <c r="AB227">
        <f>IF(doba!$T29&lt;=AB$216,IF(doba!$U29&gt;AB$216,AB$217,0),0)</f>
        <v>0</v>
      </c>
      <c r="AC227" s="1">
        <f t="shared" si="8"/>
        <v>0</v>
      </c>
      <c r="AH227">
        <f>IF(doba!$T29&lt;=AH$216,IF(doba!$U29&gt;AH$216,AH$217,0),0)</f>
        <v>0</v>
      </c>
      <c r="AI227">
        <f>IF(doba!$T29&lt;=AI$216,IF(doba!$U29&gt;AI$216,AI$217,0),0)</f>
        <v>0</v>
      </c>
      <c r="AJ227">
        <f>IF(doba!$T29&lt;=AJ$216,IF(doba!$U29&gt;AJ$216,AJ$217,0),0)</f>
        <v>0</v>
      </c>
      <c r="AK227">
        <f>IF(doba!$T29&lt;=AK$216,IF(doba!$U29&gt;AK$216,AK$217,0),0)</f>
        <v>0</v>
      </c>
      <c r="AL227">
        <f>IF(doba!$T29&lt;=AL$216,IF(doba!$U29&gt;AL$216,AL$217,0),0)</f>
        <v>0</v>
      </c>
      <c r="AM227">
        <f>IF(doba!$T29&lt;=AM$216,IF(doba!$U29&gt;AM$216,AM$217,0),0)</f>
        <v>0</v>
      </c>
      <c r="AN227">
        <f>IF(doba!$T29&lt;=AN$216,IF(doba!$U29&gt;AN$216,AN$217,0),0)</f>
        <v>0</v>
      </c>
      <c r="AO227">
        <f>IF(doba!$T29&lt;=AO$216,IF(doba!$U29&gt;AO$216,AO$217,0),0)</f>
        <v>0</v>
      </c>
      <c r="AP227">
        <f>IF(doba!$T29&lt;=AP$216,IF(doba!$U29&gt;AP$216,AP$217,0),0)</f>
        <v>0</v>
      </c>
      <c r="AQ227">
        <f>IF(doba!$T29&lt;=AQ$216,IF(doba!$U29&gt;AQ$216,AQ$217,0),0)</f>
        <v>0</v>
      </c>
      <c r="AR227">
        <f>IF(doba!$T29&lt;=AR$216,IF(doba!$U29&gt;AR$216,AR$217,0),0)</f>
        <v>0</v>
      </c>
      <c r="AS227">
        <f>IF(doba!$T29&lt;=AS$216,IF(doba!$U29&gt;AS$216,AS$217,0),0)</f>
        <v>0</v>
      </c>
      <c r="AT227">
        <f>IF(doba!$T29&lt;=AT$216,IF(doba!$U29&gt;AT$216,AT$217,0),0)</f>
        <v>0</v>
      </c>
      <c r="AU227">
        <f>IF(doba!$T29&lt;=AU$216,IF(doba!$U29&gt;AU$216,AU$217,0),0)</f>
        <v>0</v>
      </c>
      <c r="AV227">
        <f>IF(doba!$T29&lt;=AV$216,IF(doba!$U29&gt;AV$216,AV$217,0),0)</f>
        <v>0</v>
      </c>
      <c r="AW227">
        <f>IF(doba!$T29&lt;=AW$216,IF(doba!$U29&gt;AW$216,AW$217,0),0)</f>
        <v>0</v>
      </c>
      <c r="AX227">
        <f>IF(doba!$T29&lt;=AX$216,IF(doba!$U29&gt;AX$216,AX$217,0),0)</f>
        <v>0</v>
      </c>
      <c r="AY227">
        <f>IF(doba!$T29&lt;=AY$216,IF(doba!$U29&gt;AY$216,AY$217,0),0)</f>
        <v>0</v>
      </c>
      <c r="AZ227">
        <f>IF(doba!$T29&lt;=AZ$216,IF(doba!$U29&gt;AZ$216,AZ$217,0),0)</f>
        <v>0</v>
      </c>
      <c r="BA227">
        <f>IF(doba!$T29&lt;=BA$216,IF(doba!$U29&gt;BA$216,BA$217,0),0)</f>
        <v>0</v>
      </c>
      <c r="BB227">
        <f>IF(doba!$T29&lt;=BB$216,IF(doba!$U29&gt;BB$216,BB$217,0),0)</f>
        <v>0</v>
      </c>
      <c r="BC227">
        <f>IF(doba!$T29&lt;=BC$216,IF(doba!$U29&gt;BC$216,BC$217,0),0)</f>
        <v>0</v>
      </c>
      <c r="BD227">
        <f>IF(doba!$T29&lt;=BD$216,IF(doba!$U29&gt;BD$216,BD$217,0),0)</f>
        <v>0</v>
      </c>
      <c r="BE227">
        <f>IF(doba!$T29&lt;=BE$216,IF(doba!$U29&gt;BE$216,BE$217,0),0)</f>
        <v>0</v>
      </c>
      <c r="BF227" s="1">
        <f t="shared" si="9"/>
        <v>0</v>
      </c>
    </row>
    <row r="228" spans="1:58" x14ac:dyDescent="0.2">
      <c r="A228">
        <v>11</v>
      </c>
      <c r="B228">
        <f>doba!$T30</f>
        <v>0</v>
      </c>
      <c r="C228">
        <f>doba!$U30</f>
        <v>0</v>
      </c>
      <c r="E228">
        <f>IF(doba!$T30&lt;=E$216,IF(doba!$U30&gt;E$216,E$217,0),0)</f>
        <v>0</v>
      </c>
      <c r="F228">
        <f>IF(doba!$T30&lt;=F$216,IF(doba!$U30&gt;F$216,F$217,0),0)</f>
        <v>0</v>
      </c>
      <c r="G228">
        <f>IF(doba!$T30&lt;=G$216,IF(doba!$U30&gt;G$216,G$217,0),0)</f>
        <v>0</v>
      </c>
      <c r="H228">
        <f>IF(doba!$T30&lt;=H$216,IF(doba!$U30&gt;H$216,H$217,0),0)</f>
        <v>0</v>
      </c>
      <c r="I228">
        <f>IF(doba!$T30&lt;=I$216,IF(doba!$U30&gt;I$216,I$217,0),0)</f>
        <v>0</v>
      </c>
      <c r="J228">
        <f>IF(doba!$T30&lt;=J$216,IF(doba!$U30&gt;J$216,J$217,0),0)</f>
        <v>0</v>
      </c>
      <c r="K228">
        <f>IF(doba!$T30&lt;=K$216,IF(doba!$U30&gt;K$216,K$217,0),0)</f>
        <v>0</v>
      </c>
      <c r="L228">
        <f>IF(doba!$T30&lt;=L$216,IF(doba!$U30&gt;L$216,L$217,0),0)</f>
        <v>0</v>
      </c>
      <c r="M228">
        <f>IF(doba!$T30&lt;=M$216,IF(doba!$U30&gt;M$216,M$217,0),0)</f>
        <v>0</v>
      </c>
      <c r="N228">
        <f>IF(doba!$T30&lt;=N$216,IF(doba!$U30&gt;N$216,N$217,0),0)</f>
        <v>0</v>
      </c>
      <c r="O228">
        <f>IF(doba!$T30&lt;=O$216,IF(doba!$U30&gt;O$216,O$217,0),0)</f>
        <v>0</v>
      </c>
      <c r="P228">
        <f>IF(doba!$T30&lt;=P$216,IF(doba!$U30&gt;P$216,P$217,0),0)</f>
        <v>0</v>
      </c>
      <c r="Q228">
        <f>IF(doba!$T30&lt;=Q$216,IF(doba!$U30&gt;Q$216,Q$217,0),0)</f>
        <v>0</v>
      </c>
      <c r="R228">
        <f>IF(doba!$T30&lt;=R$216,IF(doba!$U30&gt;R$216,R$217,0),0)</f>
        <v>0</v>
      </c>
      <c r="S228">
        <f>IF(doba!$T30&lt;=S$216,IF(doba!$U30&gt;S$216,S$217,0),0)</f>
        <v>0</v>
      </c>
      <c r="T228">
        <f>IF(doba!$T30&lt;=T$216,IF(doba!$U30&gt;T$216,T$217,0),0)</f>
        <v>0</v>
      </c>
      <c r="U228">
        <f>IF(doba!$T30&lt;=U$216,IF(doba!$U30&gt;U$216,U$217,0),0)</f>
        <v>0</v>
      </c>
      <c r="V228">
        <f>IF(doba!$T30&lt;=V$216,IF(doba!$U30&gt;V$216,V$217,0),0)</f>
        <v>0</v>
      </c>
      <c r="W228">
        <f>IF(doba!$T30&lt;=W$216,IF(doba!$U30&gt;W$216,W$217,0),0)</f>
        <v>0</v>
      </c>
      <c r="X228">
        <f>IF(doba!$T30&lt;=X$216,IF(doba!$U30&gt;X$216,X$217,0),0)</f>
        <v>0</v>
      </c>
      <c r="Y228">
        <f>IF(doba!$T30&lt;=Y$216,IF(doba!$U30&gt;Y$216,Y$217,0),0)</f>
        <v>0</v>
      </c>
      <c r="Z228">
        <f>IF(doba!$T30&lt;=Z$216,IF(doba!$U30&gt;Z$216,Z$217,0),0)</f>
        <v>0</v>
      </c>
      <c r="AA228">
        <f>IF(doba!$T30&lt;=AA$216,IF(doba!$U30&gt;AA$216,AA$217,0),0)</f>
        <v>0</v>
      </c>
      <c r="AB228">
        <f>IF(doba!$T30&lt;=AB$216,IF(doba!$U30&gt;AB$216,AB$217,0),0)</f>
        <v>0</v>
      </c>
      <c r="AC228" s="1">
        <f t="shared" si="8"/>
        <v>0</v>
      </c>
      <c r="AH228">
        <f>IF(doba!$T30&lt;=AH$216,IF(doba!$U30&gt;AH$216,AH$217,0),0)</f>
        <v>0</v>
      </c>
      <c r="AI228">
        <f>IF(doba!$T30&lt;=AI$216,IF(doba!$U30&gt;AI$216,AI$217,0),0)</f>
        <v>0</v>
      </c>
      <c r="AJ228">
        <f>IF(doba!$T30&lt;=AJ$216,IF(doba!$U30&gt;AJ$216,AJ$217,0),0)</f>
        <v>0</v>
      </c>
      <c r="AK228">
        <f>IF(doba!$T30&lt;=AK$216,IF(doba!$U30&gt;AK$216,AK$217,0),0)</f>
        <v>0</v>
      </c>
      <c r="AL228">
        <f>IF(doba!$T30&lt;=AL$216,IF(doba!$U30&gt;AL$216,AL$217,0),0)</f>
        <v>0</v>
      </c>
      <c r="AM228">
        <f>IF(doba!$T30&lt;=AM$216,IF(doba!$U30&gt;AM$216,AM$217,0),0)</f>
        <v>0</v>
      </c>
      <c r="AN228">
        <f>IF(doba!$T30&lt;=AN$216,IF(doba!$U30&gt;AN$216,AN$217,0),0)</f>
        <v>0</v>
      </c>
      <c r="AO228">
        <f>IF(doba!$T30&lt;=AO$216,IF(doba!$U30&gt;AO$216,AO$217,0),0)</f>
        <v>0</v>
      </c>
      <c r="AP228">
        <f>IF(doba!$T30&lt;=AP$216,IF(doba!$U30&gt;AP$216,AP$217,0),0)</f>
        <v>0</v>
      </c>
      <c r="AQ228">
        <f>IF(doba!$T30&lt;=AQ$216,IF(doba!$U30&gt;AQ$216,AQ$217,0),0)</f>
        <v>0</v>
      </c>
      <c r="AR228">
        <f>IF(doba!$T30&lt;=AR$216,IF(doba!$U30&gt;AR$216,AR$217,0),0)</f>
        <v>0</v>
      </c>
      <c r="AS228">
        <f>IF(doba!$T30&lt;=AS$216,IF(doba!$U30&gt;AS$216,AS$217,0),0)</f>
        <v>0</v>
      </c>
      <c r="AT228">
        <f>IF(doba!$T30&lt;=AT$216,IF(doba!$U30&gt;AT$216,AT$217,0),0)</f>
        <v>0</v>
      </c>
      <c r="AU228">
        <f>IF(doba!$T30&lt;=AU$216,IF(doba!$U30&gt;AU$216,AU$217,0),0)</f>
        <v>0</v>
      </c>
      <c r="AV228">
        <f>IF(doba!$T30&lt;=AV$216,IF(doba!$U30&gt;AV$216,AV$217,0),0)</f>
        <v>0</v>
      </c>
      <c r="AW228">
        <f>IF(doba!$T30&lt;=AW$216,IF(doba!$U30&gt;AW$216,AW$217,0),0)</f>
        <v>0</v>
      </c>
      <c r="AX228">
        <f>IF(doba!$T30&lt;=AX$216,IF(doba!$U30&gt;AX$216,AX$217,0),0)</f>
        <v>0</v>
      </c>
      <c r="AY228">
        <f>IF(doba!$T30&lt;=AY$216,IF(doba!$U30&gt;AY$216,AY$217,0),0)</f>
        <v>0</v>
      </c>
      <c r="AZ228">
        <f>IF(doba!$T30&lt;=AZ$216,IF(doba!$U30&gt;AZ$216,AZ$217,0),0)</f>
        <v>0</v>
      </c>
      <c r="BA228">
        <f>IF(doba!$T30&lt;=BA$216,IF(doba!$U30&gt;BA$216,BA$217,0),0)</f>
        <v>0</v>
      </c>
      <c r="BB228">
        <f>IF(doba!$T30&lt;=BB$216,IF(doba!$U30&gt;BB$216,BB$217,0),0)</f>
        <v>0</v>
      </c>
      <c r="BC228">
        <f>IF(doba!$T30&lt;=BC$216,IF(doba!$U30&gt;BC$216,BC$217,0),0)</f>
        <v>0</v>
      </c>
      <c r="BD228">
        <f>IF(doba!$T30&lt;=BD$216,IF(doba!$U30&gt;BD$216,BD$217,0),0)</f>
        <v>0</v>
      </c>
      <c r="BE228">
        <f>IF(doba!$T30&lt;=BE$216,IF(doba!$U30&gt;BE$216,BE$217,0),0)</f>
        <v>0</v>
      </c>
      <c r="BF228" s="1">
        <f t="shared" si="9"/>
        <v>0</v>
      </c>
    </row>
    <row r="229" spans="1:58" x14ac:dyDescent="0.2">
      <c r="A229">
        <v>12</v>
      </c>
      <c r="B229">
        <f>doba!$T31</f>
        <v>0</v>
      </c>
      <c r="C229">
        <f>doba!$U31</f>
        <v>0</v>
      </c>
      <c r="E229">
        <f>IF(doba!$T31&lt;=E$216,IF(doba!$U31&gt;E$216,E$217,0),0)</f>
        <v>0</v>
      </c>
      <c r="F229">
        <f>IF(doba!$T31&lt;=F$216,IF(doba!$U31&gt;F$216,F$217,0),0)</f>
        <v>0</v>
      </c>
      <c r="G229">
        <f>IF(doba!$T31&lt;=G$216,IF(doba!$U31&gt;G$216,G$217,0),0)</f>
        <v>0</v>
      </c>
      <c r="H229">
        <f>IF(doba!$T31&lt;=H$216,IF(doba!$U31&gt;H$216,H$217,0),0)</f>
        <v>0</v>
      </c>
      <c r="I229">
        <f>IF(doba!$T31&lt;=I$216,IF(doba!$U31&gt;I$216,I$217,0),0)</f>
        <v>0</v>
      </c>
      <c r="J229">
        <f>IF(doba!$T31&lt;=J$216,IF(doba!$U31&gt;J$216,J$217,0),0)</f>
        <v>0</v>
      </c>
      <c r="K229">
        <f>IF(doba!$T31&lt;=K$216,IF(doba!$U31&gt;K$216,K$217,0),0)</f>
        <v>0</v>
      </c>
      <c r="L229">
        <f>IF(doba!$T31&lt;=L$216,IF(doba!$U31&gt;L$216,L$217,0),0)</f>
        <v>0</v>
      </c>
      <c r="M229">
        <f>IF(doba!$T31&lt;=M$216,IF(doba!$U31&gt;M$216,M$217,0),0)</f>
        <v>0</v>
      </c>
      <c r="N229">
        <f>IF(doba!$T31&lt;=N$216,IF(doba!$U31&gt;N$216,N$217,0),0)</f>
        <v>0</v>
      </c>
      <c r="O229">
        <f>IF(doba!$T31&lt;=O$216,IF(doba!$U31&gt;O$216,O$217,0),0)</f>
        <v>0</v>
      </c>
      <c r="P229">
        <f>IF(doba!$T31&lt;=P$216,IF(doba!$U31&gt;P$216,P$217,0),0)</f>
        <v>0</v>
      </c>
      <c r="Q229">
        <f>IF(doba!$T31&lt;=Q$216,IF(doba!$U31&gt;Q$216,Q$217,0),0)</f>
        <v>0</v>
      </c>
      <c r="R229">
        <f>IF(doba!$T31&lt;=R$216,IF(doba!$U31&gt;R$216,R$217,0),0)</f>
        <v>0</v>
      </c>
      <c r="S229">
        <f>IF(doba!$T31&lt;=S$216,IF(doba!$U31&gt;S$216,S$217,0),0)</f>
        <v>0</v>
      </c>
      <c r="T229">
        <f>IF(doba!$T31&lt;=T$216,IF(doba!$U31&gt;T$216,T$217,0),0)</f>
        <v>0</v>
      </c>
      <c r="U229">
        <f>IF(doba!$T31&lt;=U$216,IF(doba!$U31&gt;U$216,U$217,0),0)</f>
        <v>0</v>
      </c>
      <c r="V229">
        <f>IF(doba!$T31&lt;=V$216,IF(doba!$U31&gt;V$216,V$217,0),0)</f>
        <v>0</v>
      </c>
      <c r="W229">
        <f>IF(doba!$T31&lt;=W$216,IF(doba!$U31&gt;W$216,W$217,0),0)</f>
        <v>0</v>
      </c>
      <c r="X229">
        <f>IF(doba!$T31&lt;=X$216,IF(doba!$U31&gt;X$216,X$217,0),0)</f>
        <v>0</v>
      </c>
      <c r="Y229">
        <f>IF(doba!$T31&lt;=Y$216,IF(doba!$U31&gt;Y$216,Y$217,0),0)</f>
        <v>0</v>
      </c>
      <c r="Z229">
        <f>IF(doba!$T31&lt;=Z$216,IF(doba!$U31&gt;Z$216,Z$217,0),0)</f>
        <v>0</v>
      </c>
      <c r="AA229">
        <f>IF(doba!$T31&lt;=AA$216,IF(doba!$U31&gt;AA$216,AA$217,0),0)</f>
        <v>0</v>
      </c>
      <c r="AB229">
        <f>IF(doba!$T31&lt;=AB$216,IF(doba!$U31&gt;AB$216,AB$217,0),0)</f>
        <v>0</v>
      </c>
      <c r="AC229" s="1">
        <f t="shared" si="8"/>
        <v>0</v>
      </c>
      <c r="AH229">
        <f>IF(doba!$T31&lt;=AH$216,IF(doba!$U31&gt;AH$216,AH$217,0),0)</f>
        <v>0</v>
      </c>
      <c r="AI229">
        <f>IF(doba!$T31&lt;=AI$216,IF(doba!$U31&gt;AI$216,AI$217,0),0)</f>
        <v>0</v>
      </c>
      <c r="AJ229">
        <f>IF(doba!$T31&lt;=AJ$216,IF(doba!$U31&gt;AJ$216,AJ$217,0),0)</f>
        <v>0</v>
      </c>
      <c r="AK229">
        <f>IF(doba!$T31&lt;=AK$216,IF(doba!$U31&gt;AK$216,AK$217,0),0)</f>
        <v>0</v>
      </c>
      <c r="AL229">
        <f>IF(doba!$T31&lt;=AL$216,IF(doba!$U31&gt;AL$216,AL$217,0),0)</f>
        <v>0</v>
      </c>
      <c r="AM229">
        <f>IF(doba!$T31&lt;=AM$216,IF(doba!$U31&gt;AM$216,AM$217,0),0)</f>
        <v>0</v>
      </c>
      <c r="AN229">
        <f>IF(doba!$T31&lt;=AN$216,IF(doba!$U31&gt;AN$216,AN$217,0),0)</f>
        <v>0</v>
      </c>
      <c r="AO229">
        <f>IF(doba!$T31&lt;=AO$216,IF(doba!$U31&gt;AO$216,AO$217,0),0)</f>
        <v>0</v>
      </c>
      <c r="AP229">
        <f>IF(doba!$T31&lt;=AP$216,IF(doba!$U31&gt;AP$216,AP$217,0),0)</f>
        <v>0</v>
      </c>
      <c r="AQ229">
        <f>IF(doba!$T31&lt;=AQ$216,IF(doba!$U31&gt;AQ$216,AQ$217,0),0)</f>
        <v>0</v>
      </c>
      <c r="AR229">
        <f>IF(doba!$T31&lt;=AR$216,IF(doba!$U31&gt;AR$216,AR$217,0),0)</f>
        <v>0</v>
      </c>
      <c r="AS229">
        <f>IF(doba!$T31&lt;=AS$216,IF(doba!$U31&gt;AS$216,AS$217,0),0)</f>
        <v>0</v>
      </c>
      <c r="AT229">
        <f>IF(doba!$T31&lt;=AT$216,IF(doba!$U31&gt;AT$216,AT$217,0),0)</f>
        <v>0</v>
      </c>
      <c r="AU229">
        <f>IF(doba!$T31&lt;=AU$216,IF(doba!$U31&gt;AU$216,AU$217,0),0)</f>
        <v>0</v>
      </c>
      <c r="AV229">
        <f>IF(doba!$T31&lt;=AV$216,IF(doba!$U31&gt;AV$216,AV$217,0),0)</f>
        <v>0</v>
      </c>
      <c r="AW229">
        <f>IF(doba!$T31&lt;=AW$216,IF(doba!$U31&gt;AW$216,AW$217,0),0)</f>
        <v>0</v>
      </c>
      <c r="AX229">
        <f>IF(doba!$T31&lt;=AX$216,IF(doba!$U31&gt;AX$216,AX$217,0),0)</f>
        <v>0</v>
      </c>
      <c r="AY229">
        <f>IF(doba!$T31&lt;=AY$216,IF(doba!$U31&gt;AY$216,AY$217,0),0)</f>
        <v>0</v>
      </c>
      <c r="AZ229">
        <f>IF(doba!$T31&lt;=AZ$216,IF(doba!$U31&gt;AZ$216,AZ$217,0),0)</f>
        <v>0</v>
      </c>
      <c r="BA229">
        <f>IF(doba!$T31&lt;=BA$216,IF(doba!$U31&gt;BA$216,BA$217,0),0)</f>
        <v>0</v>
      </c>
      <c r="BB229">
        <f>IF(doba!$T31&lt;=BB$216,IF(doba!$U31&gt;BB$216,BB$217,0),0)</f>
        <v>0</v>
      </c>
      <c r="BC229">
        <f>IF(doba!$T31&lt;=BC$216,IF(doba!$U31&gt;BC$216,BC$217,0),0)</f>
        <v>0</v>
      </c>
      <c r="BD229">
        <f>IF(doba!$T31&lt;=BD$216,IF(doba!$U31&gt;BD$216,BD$217,0),0)</f>
        <v>0</v>
      </c>
      <c r="BE229">
        <f>IF(doba!$T31&lt;=BE$216,IF(doba!$U31&gt;BE$216,BE$217,0),0)</f>
        <v>0</v>
      </c>
      <c r="BF229" s="1">
        <f t="shared" si="9"/>
        <v>0</v>
      </c>
    </row>
    <row r="230" spans="1:58" x14ac:dyDescent="0.2">
      <c r="A230">
        <v>13</v>
      </c>
      <c r="B230">
        <f>doba!$T32</f>
        <v>0</v>
      </c>
      <c r="C230">
        <f>doba!$U32</f>
        <v>0</v>
      </c>
      <c r="E230">
        <f>IF(doba!$T32&lt;=E$216,IF(doba!$U32&gt;E$216,E$217,0),0)</f>
        <v>0</v>
      </c>
      <c r="F230">
        <f>IF(doba!$T32&lt;=F$216,IF(doba!$U32&gt;F$216,F$217,0),0)</f>
        <v>0</v>
      </c>
      <c r="G230">
        <f>IF(doba!$T32&lt;=G$216,IF(doba!$U32&gt;G$216,G$217,0),0)</f>
        <v>0</v>
      </c>
      <c r="H230">
        <f>IF(doba!$T32&lt;=H$216,IF(doba!$U32&gt;H$216,H$217,0),0)</f>
        <v>0</v>
      </c>
      <c r="I230">
        <f>IF(doba!$T32&lt;=I$216,IF(doba!$U32&gt;I$216,I$217,0),0)</f>
        <v>0</v>
      </c>
      <c r="J230">
        <f>IF(doba!$T32&lt;=J$216,IF(doba!$U32&gt;J$216,J$217,0),0)</f>
        <v>0</v>
      </c>
      <c r="K230">
        <f>IF(doba!$T32&lt;=K$216,IF(doba!$U32&gt;K$216,K$217,0),0)</f>
        <v>0</v>
      </c>
      <c r="L230">
        <f>IF(doba!$T32&lt;=L$216,IF(doba!$U32&gt;L$216,L$217,0),0)</f>
        <v>0</v>
      </c>
      <c r="M230">
        <f>IF(doba!$T32&lt;=M$216,IF(doba!$U32&gt;M$216,M$217,0),0)</f>
        <v>0</v>
      </c>
      <c r="N230">
        <f>IF(doba!$T32&lt;=N$216,IF(doba!$U32&gt;N$216,N$217,0),0)</f>
        <v>0</v>
      </c>
      <c r="O230">
        <f>IF(doba!$T32&lt;=O$216,IF(doba!$U32&gt;O$216,O$217,0),0)</f>
        <v>0</v>
      </c>
      <c r="P230">
        <f>IF(doba!$T32&lt;=P$216,IF(doba!$U32&gt;P$216,P$217,0),0)</f>
        <v>0</v>
      </c>
      <c r="Q230">
        <f>IF(doba!$T32&lt;=Q$216,IF(doba!$U32&gt;Q$216,Q$217,0),0)</f>
        <v>0</v>
      </c>
      <c r="R230">
        <f>IF(doba!$T32&lt;=R$216,IF(doba!$U32&gt;R$216,R$217,0),0)</f>
        <v>0</v>
      </c>
      <c r="S230">
        <f>IF(doba!$T32&lt;=S$216,IF(doba!$U32&gt;S$216,S$217,0),0)</f>
        <v>0</v>
      </c>
      <c r="T230">
        <f>IF(doba!$T32&lt;=T$216,IF(doba!$U32&gt;T$216,T$217,0),0)</f>
        <v>0</v>
      </c>
      <c r="U230">
        <f>IF(doba!$T32&lt;=U$216,IF(doba!$U32&gt;U$216,U$217,0),0)</f>
        <v>0</v>
      </c>
      <c r="V230">
        <f>IF(doba!$T32&lt;=V$216,IF(doba!$U32&gt;V$216,V$217,0),0)</f>
        <v>0</v>
      </c>
      <c r="W230">
        <f>IF(doba!$T32&lt;=W$216,IF(doba!$U32&gt;W$216,W$217,0),0)</f>
        <v>0</v>
      </c>
      <c r="X230">
        <f>IF(doba!$T32&lt;=X$216,IF(doba!$U32&gt;X$216,X$217,0),0)</f>
        <v>0</v>
      </c>
      <c r="Y230">
        <f>IF(doba!$T32&lt;=Y$216,IF(doba!$U32&gt;Y$216,Y$217,0),0)</f>
        <v>0</v>
      </c>
      <c r="Z230">
        <f>IF(doba!$T32&lt;=Z$216,IF(doba!$U32&gt;Z$216,Z$217,0),0)</f>
        <v>0</v>
      </c>
      <c r="AA230">
        <f>IF(doba!$T32&lt;=AA$216,IF(doba!$U32&gt;AA$216,AA$217,0),0)</f>
        <v>0</v>
      </c>
      <c r="AB230">
        <f>IF(doba!$T32&lt;=AB$216,IF(doba!$U32&gt;AB$216,AB$217,0),0)</f>
        <v>0</v>
      </c>
      <c r="AC230" s="1">
        <f t="shared" si="8"/>
        <v>0</v>
      </c>
      <c r="AH230">
        <f>IF(doba!$T32&lt;=AH$216,IF(doba!$U32&gt;AH$216,AH$217,0),0)</f>
        <v>0</v>
      </c>
      <c r="AI230">
        <f>IF(doba!$T32&lt;=AI$216,IF(doba!$U32&gt;AI$216,AI$217,0),0)</f>
        <v>0</v>
      </c>
      <c r="AJ230">
        <f>IF(doba!$T32&lt;=AJ$216,IF(doba!$U32&gt;AJ$216,AJ$217,0),0)</f>
        <v>0</v>
      </c>
      <c r="AK230">
        <f>IF(doba!$T32&lt;=AK$216,IF(doba!$U32&gt;AK$216,AK$217,0),0)</f>
        <v>0</v>
      </c>
      <c r="AL230">
        <f>IF(doba!$T32&lt;=AL$216,IF(doba!$U32&gt;AL$216,AL$217,0),0)</f>
        <v>0</v>
      </c>
      <c r="AM230">
        <f>IF(doba!$T32&lt;=AM$216,IF(doba!$U32&gt;AM$216,AM$217,0),0)</f>
        <v>0</v>
      </c>
      <c r="AN230">
        <f>IF(doba!$T32&lt;=AN$216,IF(doba!$U32&gt;AN$216,AN$217,0),0)</f>
        <v>0</v>
      </c>
      <c r="AO230">
        <f>IF(doba!$T32&lt;=AO$216,IF(doba!$U32&gt;AO$216,AO$217,0),0)</f>
        <v>0</v>
      </c>
      <c r="AP230">
        <f>IF(doba!$T32&lt;=AP$216,IF(doba!$U32&gt;AP$216,AP$217,0),0)</f>
        <v>0</v>
      </c>
      <c r="AQ230">
        <f>IF(doba!$T32&lt;=AQ$216,IF(doba!$U32&gt;AQ$216,AQ$217,0),0)</f>
        <v>0</v>
      </c>
      <c r="AR230">
        <f>IF(doba!$T32&lt;=AR$216,IF(doba!$U32&gt;AR$216,AR$217,0),0)</f>
        <v>0</v>
      </c>
      <c r="AS230">
        <f>IF(doba!$T32&lt;=AS$216,IF(doba!$U32&gt;AS$216,AS$217,0),0)</f>
        <v>0</v>
      </c>
      <c r="AT230">
        <f>IF(doba!$T32&lt;=AT$216,IF(doba!$U32&gt;AT$216,AT$217,0),0)</f>
        <v>0</v>
      </c>
      <c r="AU230">
        <f>IF(doba!$T32&lt;=AU$216,IF(doba!$U32&gt;AU$216,AU$217,0),0)</f>
        <v>0</v>
      </c>
      <c r="AV230">
        <f>IF(doba!$T32&lt;=AV$216,IF(doba!$U32&gt;AV$216,AV$217,0),0)</f>
        <v>0</v>
      </c>
      <c r="AW230">
        <f>IF(doba!$T32&lt;=AW$216,IF(doba!$U32&gt;AW$216,AW$217,0),0)</f>
        <v>0</v>
      </c>
      <c r="AX230">
        <f>IF(doba!$T32&lt;=AX$216,IF(doba!$U32&gt;AX$216,AX$217,0),0)</f>
        <v>0</v>
      </c>
      <c r="AY230">
        <f>IF(doba!$T32&lt;=AY$216,IF(doba!$U32&gt;AY$216,AY$217,0),0)</f>
        <v>0</v>
      </c>
      <c r="AZ230">
        <f>IF(doba!$T32&lt;=AZ$216,IF(doba!$U32&gt;AZ$216,AZ$217,0),0)</f>
        <v>0</v>
      </c>
      <c r="BA230">
        <f>IF(doba!$T32&lt;=BA$216,IF(doba!$U32&gt;BA$216,BA$217,0),0)</f>
        <v>0</v>
      </c>
      <c r="BB230">
        <f>IF(doba!$T32&lt;=BB$216,IF(doba!$U32&gt;BB$216,BB$217,0),0)</f>
        <v>0</v>
      </c>
      <c r="BC230">
        <f>IF(doba!$T32&lt;=BC$216,IF(doba!$U32&gt;BC$216,BC$217,0),0)</f>
        <v>0</v>
      </c>
      <c r="BD230">
        <f>IF(doba!$T32&lt;=BD$216,IF(doba!$U32&gt;BD$216,BD$217,0),0)</f>
        <v>0</v>
      </c>
      <c r="BE230">
        <f>IF(doba!$T32&lt;=BE$216,IF(doba!$U32&gt;BE$216,BE$217,0),0)</f>
        <v>0</v>
      </c>
      <c r="BF230" s="1">
        <f t="shared" si="9"/>
        <v>0</v>
      </c>
    </row>
    <row r="231" spans="1:58" x14ac:dyDescent="0.2">
      <c r="A231">
        <v>14</v>
      </c>
      <c r="B231">
        <f>doba!$T33</f>
        <v>0</v>
      </c>
      <c r="C231">
        <f>doba!$U33</f>
        <v>0</v>
      </c>
      <c r="E231">
        <f>IF(doba!$T33&lt;=E$216,IF(doba!$U33&gt;E$216,E$217,0),0)</f>
        <v>0</v>
      </c>
      <c r="F231">
        <f>IF(doba!$T33&lt;=F$216,IF(doba!$U33&gt;F$216,F$217,0),0)</f>
        <v>0</v>
      </c>
      <c r="G231">
        <f>IF(doba!$T33&lt;=G$216,IF(doba!$U33&gt;G$216,G$217,0),0)</f>
        <v>0</v>
      </c>
      <c r="H231">
        <f>IF(doba!$T33&lt;=H$216,IF(doba!$U33&gt;H$216,H$217,0),0)</f>
        <v>0</v>
      </c>
      <c r="I231">
        <f>IF(doba!$T33&lt;=I$216,IF(doba!$U33&gt;I$216,I$217,0),0)</f>
        <v>0</v>
      </c>
      <c r="J231">
        <f>IF(doba!$T33&lt;=J$216,IF(doba!$U33&gt;J$216,J$217,0),0)</f>
        <v>0</v>
      </c>
      <c r="K231">
        <f>IF(doba!$T33&lt;=K$216,IF(doba!$U33&gt;K$216,K$217,0),0)</f>
        <v>0</v>
      </c>
      <c r="L231">
        <f>IF(doba!$T33&lt;=L$216,IF(doba!$U33&gt;L$216,L$217,0),0)</f>
        <v>0</v>
      </c>
      <c r="M231">
        <f>IF(doba!$T33&lt;=M$216,IF(doba!$U33&gt;M$216,M$217,0),0)</f>
        <v>0</v>
      </c>
      <c r="N231">
        <f>IF(doba!$T33&lt;=N$216,IF(doba!$U33&gt;N$216,N$217,0),0)</f>
        <v>0</v>
      </c>
      <c r="O231">
        <f>IF(doba!$T33&lt;=O$216,IF(doba!$U33&gt;O$216,O$217,0),0)</f>
        <v>0</v>
      </c>
      <c r="P231">
        <f>IF(doba!$T33&lt;=P$216,IF(doba!$U33&gt;P$216,P$217,0),0)</f>
        <v>0</v>
      </c>
      <c r="Q231">
        <f>IF(doba!$T33&lt;=Q$216,IF(doba!$U33&gt;Q$216,Q$217,0),0)</f>
        <v>0</v>
      </c>
      <c r="R231">
        <f>IF(doba!$T33&lt;=R$216,IF(doba!$U33&gt;R$216,R$217,0),0)</f>
        <v>0</v>
      </c>
      <c r="S231">
        <f>IF(doba!$T33&lt;=S$216,IF(doba!$U33&gt;S$216,S$217,0),0)</f>
        <v>0</v>
      </c>
      <c r="T231">
        <f>IF(doba!$T33&lt;=T$216,IF(doba!$U33&gt;T$216,T$217,0),0)</f>
        <v>0</v>
      </c>
      <c r="U231">
        <f>IF(doba!$T33&lt;=U$216,IF(doba!$U33&gt;U$216,U$217,0),0)</f>
        <v>0</v>
      </c>
      <c r="V231">
        <f>IF(doba!$T33&lt;=V$216,IF(doba!$U33&gt;V$216,V$217,0),0)</f>
        <v>0</v>
      </c>
      <c r="W231">
        <f>IF(doba!$T33&lt;=W$216,IF(doba!$U33&gt;W$216,W$217,0),0)</f>
        <v>0</v>
      </c>
      <c r="X231">
        <f>IF(doba!$T33&lt;=X$216,IF(doba!$U33&gt;X$216,X$217,0),0)</f>
        <v>0</v>
      </c>
      <c r="Y231">
        <f>IF(doba!$T33&lt;=Y$216,IF(doba!$U33&gt;Y$216,Y$217,0),0)</f>
        <v>0</v>
      </c>
      <c r="Z231">
        <f>IF(doba!$T33&lt;=Z$216,IF(doba!$U33&gt;Z$216,Z$217,0),0)</f>
        <v>0</v>
      </c>
      <c r="AA231">
        <f>IF(doba!$T33&lt;=AA$216,IF(doba!$U33&gt;AA$216,AA$217,0),0)</f>
        <v>0</v>
      </c>
      <c r="AB231">
        <f>IF(doba!$T33&lt;=AB$216,IF(doba!$U33&gt;AB$216,AB$217,0),0)</f>
        <v>0</v>
      </c>
      <c r="AC231" s="1">
        <f t="shared" si="8"/>
        <v>0</v>
      </c>
      <c r="AH231">
        <f>IF(doba!$T33&lt;=AH$216,IF(doba!$U33&gt;AH$216,AH$217,0),0)</f>
        <v>0</v>
      </c>
      <c r="AI231">
        <f>IF(doba!$T33&lt;=AI$216,IF(doba!$U33&gt;AI$216,AI$217,0),0)</f>
        <v>0</v>
      </c>
      <c r="AJ231">
        <f>IF(doba!$T33&lt;=AJ$216,IF(doba!$U33&gt;AJ$216,AJ$217,0),0)</f>
        <v>0</v>
      </c>
      <c r="AK231">
        <f>IF(doba!$T33&lt;=AK$216,IF(doba!$U33&gt;AK$216,AK$217,0),0)</f>
        <v>0</v>
      </c>
      <c r="AL231">
        <f>IF(doba!$T33&lt;=AL$216,IF(doba!$U33&gt;AL$216,AL$217,0),0)</f>
        <v>0</v>
      </c>
      <c r="AM231">
        <f>IF(doba!$T33&lt;=AM$216,IF(doba!$U33&gt;AM$216,AM$217,0),0)</f>
        <v>0</v>
      </c>
      <c r="AN231">
        <f>IF(doba!$T33&lt;=AN$216,IF(doba!$U33&gt;AN$216,AN$217,0),0)</f>
        <v>0</v>
      </c>
      <c r="AO231">
        <f>IF(doba!$T33&lt;=AO$216,IF(doba!$U33&gt;AO$216,AO$217,0),0)</f>
        <v>0</v>
      </c>
      <c r="AP231">
        <f>IF(doba!$T33&lt;=AP$216,IF(doba!$U33&gt;AP$216,AP$217,0),0)</f>
        <v>0</v>
      </c>
      <c r="AQ231">
        <f>IF(doba!$T33&lt;=AQ$216,IF(doba!$U33&gt;AQ$216,AQ$217,0),0)</f>
        <v>0</v>
      </c>
      <c r="AR231">
        <f>IF(doba!$T33&lt;=AR$216,IF(doba!$U33&gt;AR$216,AR$217,0),0)</f>
        <v>0</v>
      </c>
      <c r="AS231">
        <f>IF(doba!$T33&lt;=AS$216,IF(doba!$U33&gt;AS$216,AS$217,0),0)</f>
        <v>0</v>
      </c>
      <c r="AT231">
        <f>IF(doba!$T33&lt;=AT$216,IF(doba!$U33&gt;AT$216,AT$217,0),0)</f>
        <v>0</v>
      </c>
      <c r="AU231">
        <f>IF(doba!$T33&lt;=AU$216,IF(doba!$U33&gt;AU$216,AU$217,0),0)</f>
        <v>0</v>
      </c>
      <c r="AV231">
        <f>IF(doba!$T33&lt;=AV$216,IF(doba!$U33&gt;AV$216,AV$217,0),0)</f>
        <v>0</v>
      </c>
      <c r="AW231">
        <f>IF(doba!$T33&lt;=AW$216,IF(doba!$U33&gt;AW$216,AW$217,0),0)</f>
        <v>0</v>
      </c>
      <c r="AX231">
        <f>IF(doba!$T33&lt;=AX$216,IF(doba!$U33&gt;AX$216,AX$217,0),0)</f>
        <v>0</v>
      </c>
      <c r="AY231">
        <f>IF(doba!$T33&lt;=AY$216,IF(doba!$U33&gt;AY$216,AY$217,0),0)</f>
        <v>0</v>
      </c>
      <c r="AZ231">
        <f>IF(doba!$T33&lt;=AZ$216,IF(doba!$U33&gt;AZ$216,AZ$217,0),0)</f>
        <v>0</v>
      </c>
      <c r="BA231">
        <f>IF(doba!$T33&lt;=BA$216,IF(doba!$U33&gt;BA$216,BA$217,0),0)</f>
        <v>0</v>
      </c>
      <c r="BB231">
        <f>IF(doba!$T33&lt;=BB$216,IF(doba!$U33&gt;BB$216,BB$217,0),0)</f>
        <v>0</v>
      </c>
      <c r="BC231">
        <f>IF(doba!$T33&lt;=BC$216,IF(doba!$U33&gt;BC$216,BC$217,0),0)</f>
        <v>0</v>
      </c>
      <c r="BD231">
        <f>IF(doba!$T33&lt;=BD$216,IF(doba!$U33&gt;BD$216,BD$217,0),0)</f>
        <v>0</v>
      </c>
      <c r="BE231">
        <f>IF(doba!$T33&lt;=BE$216,IF(doba!$U33&gt;BE$216,BE$217,0),0)</f>
        <v>0</v>
      </c>
      <c r="BF231" s="1">
        <f t="shared" si="9"/>
        <v>0</v>
      </c>
    </row>
    <row r="232" spans="1:58" x14ac:dyDescent="0.2">
      <c r="A232">
        <v>15</v>
      </c>
      <c r="B232">
        <f>doba!$T34</f>
        <v>0</v>
      </c>
      <c r="C232">
        <f>doba!$U34</f>
        <v>0</v>
      </c>
      <c r="E232">
        <f>IF(doba!$T34&lt;=E$216,IF(doba!$U34&gt;E$216,E$217,0),0)</f>
        <v>0</v>
      </c>
      <c r="F232">
        <f>IF(doba!$T34&lt;=F$216,IF(doba!$U34&gt;F$216,F$217,0),0)</f>
        <v>0</v>
      </c>
      <c r="G232">
        <f>IF(doba!$T34&lt;=G$216,IF(doba!$U34&gt;G$216,G$217,0),0)</f>
        <v>0</v>
      </c>
      <c r="H232">
        <f>IF(doba!$T34&lt;=H$216,IF(doba!$U34&gt;H$216,H$217,0),0)</f>
        <v>0</v>
      </c>
      <c r="I232">
        <f>IF(doba!$T34&lt;=I$216,IF(doba!$U34&gt;I$216,I$217,0),0)</f>
        <v>0</v>
      </c>
      <c r="J232">
        <f>IF(doba!$T34&lt;=J$216,IF(doba!$U34&gt;J$216,J$217,0),0)</f>
        <v>0</v>
      </c>
      <c r="K232">
        <f>IF(doba!$T34&lt;=K$216,IF(doba!$U34&gt;K$216,K$217,0),0)</f>
        <v>0</v>
      </c>
      <c r="L232">
        <f>IF(doba!$T34&lt;=L$216,IF(doba!$U34&gt;L$216,L$217,0),0)</f>
        <v>0</v>
      </c>
      <c r="M232">
        <f>IF(doba!$T34&lt;=M$216,IF(doba!$U34&gt;M$216,M$217,0),0)</f>
        <v>0</v>
      </c>
      <c r="N232">
        <f>IF(doba!$T34&lt;=N$216,IF(doba!$U34&gt;N$216,N$217,0),0)</f>
        <v>0</v>
      </c>
      <c r="O232">
        <f>IF(doba!$T34&lt;=O$216,IF(doba!$U34&gt;O$216,O$217,0),0)</f>
        <v>0</v>
      </c>
      <c r="P232">
        <f>IF(doba!$T34&lt;=P$216,IF(doba!$U34&gt;P$216,P$217,0),0)</f>
        <v>0</v>
      </c>
      <c r="Q232">
        <f>IF(doba!$T34&lt;=Q$216,IF(doba!$U34&gt;Q$216,Q$217,0),0)</f>
        <v>0</v>
      </c>
      <c r="R232">
        <f>IF(doba!$T34&lt;=R$216,IF(doba!$U34&gt;R$216,R$217,0),0)</f>
        <v>0</v>
      </c>
      <c r="S232">
        <f>IF(doba!$T34&lt;=S$216,IF(doba!$U34&gt;S$216,S$217,0),0)</f>
        <v>0</v>
      </c>
      <c r="T232">
        <f>IF(doba!$T34&lt;=T$216,IF(doba!$U34&gt;T$216,T$217,0),0)</f>
        <v>0</v>
      </c>
      <c r="U232">
        <f>IF(doba!$T34&lt;=U$216,IF(doba!$U34&gt;U$216,U$217,0),0)</f>
        <v>0</v>
      </c>
      <c r="V232">
        <f>IF(doba!$T34&lt;=V$216,IF(doba!$U34&gt;V$216,V$217,0),0)</f>
        <v>0</v>
      </c>
      <c r="W232">
        <f>IF(doba!$T34&lt;=W$216,IF(doba!$U34&gt;W$216,W$217,0),0)</f>
        <v>0</v>
      </c>
      <c r="X232">
        <f>IF(doba!$T34&lt;=X$216,IF(doba!$U34&gt;X$216,X$217,0),0)</f>
        <v>0</v>
      </c>
      <c r="Y232">
        <f>IF(doba!$T34&lt;=Y$216,IF(doba!$U34&gt;Y$216,Y$217,0),0)</f>
        <v>0</v>
      </c>
      <c r="Z232">
        <f>IF(doba!$T34&lt;=Z$216,IF(doba!$U34&gt;Z$216,Z$217,0),0)</f>
        <v>0</v>
      </c>
      <c r="AA232">
        <f>IF(doba!$T34&lt;=AA$216,IF(doba!$U34&gt;AA$216,AA$217,0),0)</f>
        <v>0</v>
      </c>
      <c r="AB232">
        <f>IF(doba!$T34&lt;=AB$216,IF(doba!$U34&gt;AB$216,AB$217,0),0)</f>
        <v>0</v>
      </c>
      <c r="AC232" s="1">
        <f t="shared" si="8"/>
        <v>0</v>
      </c>
      <c r="AH232">
        <f>IF(doba!$T34&lt;=AH$216,IF(doba!$U34&gt;AH$216,AH$217,0),0)</f>
        <v>0</v>
      </c>
      <c r="AI232">
        <f>IF(doba!$T34&lt;=AI$216,IF(doba!$U34&gt;AI$216,AI$217,0),0)</f>
        <v>0</v>
      </c>
      <c r="AJ232">
        <f>IF(doba!$T34&lt;=AJ$216,IF(doba!$U34&gt;AJ$216,AJ$217,0),0)</f>
        <v>0</v>
      </c>
      <c r="AK232">
        <f>IF(doba!$T34&lt;=AK$216,IF(doba!$U34&gt;AK$216,AK$217,0),0)</f>
        <v>0</v>
      </c>
      <c r="AL232">
        <f>IF(doba!$T34&lt;=AL$216,IF(doba!$U34&gt;AL$216,AL$217,0),0)</f>
        <v>0</v>
      </c>
      <c r="AM232">
        <f>IF(doba!$T34&lt;=AM$216,IF(doba!$U34&gt;AM$216,AM$217,0),0)</f>
        <v>0</v>
      </c>
      <c r="AN232">
        <f>IF(doba!$T34&lt;=AN$216,IF(doba!$U34&gt;AN$216,AN$217,0),0)</f>
        <v>0</v>
      </c>
      <c r="AO232">
        <f>IF(doba!$T34&lt;=AO$216,IF(doba!$U34&gt;AO$216,AO$217,0),0)</f>
        <v>0</v>
      </c>
      <c r="AP232">
        <f>IF(doba!$T34&lt;=AP$216,IF(doba!$U34&gt;AP$216,AP$217,0),0)</f>
        <v>0</v>
      </c>
      <c r="AQ232">
        <f>IF(doba!$T34&lt;=AQ$216,IF(doba!$U34&gt;AQ$216,AQ$217,0),0)</f>
        <v>0</v>
      </c>
      <c r="AR232">
        <f>IF(doba!$T34&lt;=AR$216,IF(doba!$U34&gt;AR$216,AR$217,0),0)</f>
        <v>0</v>
      </c>
      <c r="AS232">
        <f>IF(doba!$T34&lt;=AS$216,IF(doba!$U34&gt;AS$216,AS$217,0),0)</f>
        <v>0</v>
      </c>
      <c r="AT232">
        <f>IF(doba!$T34&lt;=AT$216,IF(doba!$U34&gt;AT$216,AT$217,0),0)</f>
        <v>0</v>
      </c>
      <c r="AU232">
        <f>IF(doba!$T34&lt;=AU$216,IF(doba!$U34&gt;AU$216,AU$217,0),0)</f>
        <v>0</v>
      </c>
      <c r="AV232">
        <f>IF(doba!$T34&lt;=AV$216,IF(doba!$U34&gt;AV$216,AV$217,0),0)</f>
        <v>0</v>
      </c>
      <c r="AW232">
        <f>IF(doba!$T34&lt;=AW$216,IF(doba!$U34&gt;AW$216,AW$217,0),0)</f>
        <v>0</v>
      </c>
      <c r="AX232">
        <f>IF(doba!$T34&lt;=AX$216,IF(doba!$U34&gt;AX$216,AX$217,0),0)</f>
        <v>0</v>
      </c>
      <c r="AY232">
        <f>IF(doba!$T34&lt;=AY$216,IF(doba!$U34&gt;AY$216,AY$217,0),0)</f>
        <v>0</v>
      </c>
      <c r="AZ232">
        <f>IF(doba!$T34&lt;=AZ$216,IF(doba!$U34&gt;AZ$216,AZ$217,0),0)</f>
        <v>0</v>
      </c>
      <c r="BA232">
        <f>IF(doba!$T34&lt;=BA$216,IF(doba!$U34&gt;BA$216,BA$217,0),0)</f>
        <v>0</v>
      </c>
      <c r="BB232">
        <f>IF(doba!$T34&lt;=BB$216,IF(doba!$U34&gt;BB$216,BB$217,0),0)</f>
        <v>0</v>
      </c>
      <c r="BC232">
        <f>IF(doba!$T34&lt;=BC$216,IF(doba!$U34&gt;BC$216,BC$217,0),0)</f>
        <v>0</v>
      </c>
      <c r="BD232">
        <f>IF(doba!$T34&lt;=BD$216,IF(doba!$U34&gt;BD$216,BD$217,0),0)</f>
        <v>0</v>
      </c>
      <c r="BE232">
        <f>IF(doba!$T34&lt;=BE$216,IF(doba!$U34&gt;BE$216,BE$217,0),0)</f>
        <v>0</v>
      </c>
      <c r="BF232" s="1">
        <f t="shared" si="9"/>
        <v>0</v>
      </c>
    </row>
    <row r="233" spans="1:58" x14ac:dyDescent="0.2">
      <c r="A233">
        <v>16</v>
      </c>
      <c r="B233">
        <f>doba!$T35</f>
        <v>0</v>
      </c>
      <c r="C233">
        <f>doba!$U35</f>
        <v>0</v>
      </c>
      <c r="E233">
        <f>IF(doba!$T35&lt;=E$216,IF(doba!$U35&gt;E$216,E$217,0),0)</f>
        <v>0</v>
      </c>
      <c r="F233">
        <f>IF(doba!$T35&lt;=F$216,IF(doba!$U35&gt;F$216,F$217,0),0)</f>
        <v>0</v>
      </c>
      <c r="G233">
        <f>IF(doba!$T35&lt;=G$216,IF(doba!$U35&gt;G$216,G$217,0),0)</f>
        <v>0</v>
      </c>
      <c r="H233">
        <f>IF(doba!$T35&lt;=H$216,IF(doba!$U35&gt;H$216,H$217,0),0)</f>
        <v>0</v>
      </c>
      <c r="I233">
        <f>IF(doba!$T35&lt;=I$216,IF(doba!$U35&gt;I$216,I$217,0),0)</f>
        <v>0</v>
      </c>
      <c r="J233">
        <f>IF(doba!$T35&lt;=J$216,IF(doba!$U35&gt;J$216,J$217,0),0)</f>
        <v>0</v>
      </c>
      <c r="K233">
        <f>IF(doba!$T35&lt;=K$216,IF(doba!$U35&gt;K$216,K$217,0),0)</f>
        <v>0</v>
      </c>
      <c r="L233">
        <f>IF(doba!$T35&lt;=L$216,IF(doba!$U35&gt;L$216,L$217,0),0)</f>
        <v>0</v>
      </c>
      <c r="M233">
        <f>IF(doba!$T35&lt;=M$216,IF(doba!$U35&gt;M$216,M$217,0),0)</f>
        <v>0</v>
      </c>
      <c r="N233">
        <f>IF(doba!$T35&lt;=N$216,IF(doba!$U35&gt;N$216,N$217,0),0)</f>
        <v>0</v>
      </c>
      <c r="O233">
        <f>IF(doba!$T35&lt;=O$216,IF(doba!$U35&gt;O$216,O$217,0),0)</f>
        <v>0</v>
      </c>
      <c r="P233">
        <f>IF(doba!$T35&lt;=P$216,IF(doba!$U35&gt;P$216,P$217,0),0)</f>
        <v>0</v>
      </c>
      <c r="Q233">
        <f>IF(doba!$T35&lt;=Q$216,IF(doba!$U35&gt;Q$216,Q$217,0),0)</f>
        <v>0</v>
      </c>
      <c r="R233">
        <f>IF(doba!$T35&lt;=R$216,IF(doba!$U35&gt;R$216,R$217,0),0)</f>
        <v>0</v>
      </c>
      <c r="S233">
        <f>IF(doba!$T35&lt;=S$216,IF(doba!$U35&gt;S$216,S$217,0),0)</f>
        <v>0</v>
      </c>
      <c r="T233">
        <f>IF(doba!$T35&lt;=T$216,IF(doba!$U35&gt;T$216,T$217,0),0)</f>
        <v>0</v>
      </c>
      <c r="U233">
        <f>IF(doba!$T35&lt;=U$216,IF(doba!$U35&gt;U$216,U$217,0),0)</f>
        <v>0</v>
      </c>
      <c r="V233">
        <f>IF(doba!$T35&lt;=V$216,IF(doba!$U35&gt;V$216,V$217,0),0)</f>
        <v>0</v>
      </c>
      <c r="W233">
        <f>IF(doba!$T35&lt;=W$216,IF(doba!$U35&gt;W$216,W$217,0),0)</f>
        <v>0</v>
      </c>
      <c r="X233">
        <f>IF(doba!$T35&lt;=X$216,IF(doba!$U35&gt;X$216,X$217,0),0)</f>
        <v>0</v>
      </c>
      <c r="Y233">
        <f>IF(doba!$T35&lt;=Y$216,IF(doba!$U35&gt;Y$216,Y$217,0),0)</f>
        <v>0</v>
      </c>
      <c r="Z233">
        <f>IF(doba!$T35&lt;=Z$216,IF(doba!$U35&gt;Z$216,Z$217,0),0)</f>
        <v>0</v>
      </c>
      <c r="AA233">
        <f>IF(doba!$T35&lt;=AA$216,IF(doba!$U35&gt;AA$216,AA$217,0),0)</f>
        <v>0</v>
      </c>
      <c r="AB233">
        <f>IF(doba!$T35&lt;=AB$216,IF(doba!$U35&gt;AB$216,AB$217,0),0)</f>
        <v>0</v>
      </c>
      <c r="AC233" s="1">
        <f t="shared" si="8"/>
        <v>0</v>
      </c>
      <c r="AH233">
        <f>IF(doba!$T35&lt;=AH$216,IF(doba!$U35&gt;AH$216,AH$217,0),0)</f>
        <v>0</v>
      </c>
      <c r="AI233">
        <f>IF(doba!$T35&lt;=AI$216,IF(doba!$U35&gt;AI$216,AI$217,0),0)</f>
        <v>0</v>
      </c>
      <c r="AJ233">
        <f>IF(doba!$T35&lt;=AJ$216,IF(doba!$U35&gt;AJ$216,AJ$217,0),0)</f>
        <v>0</v>
      </c>
      <c r="AK233">
        <f>IF(doba!$T35&lt;=AK$216,IF(doba!$U35&gt;AK$216,AK$217,0),0)</f>
        <v>0</v>
      </c>
      <c r="AL233">
        <f>IF(doba!$T35&lt;=AL$216,IF(doba!$U35&gt;AL$216,AL$217,0),0)</f>
        <v>0</v>
      </c>
      <c r="AM233">
        <f>IF(doba!$T35&lt;=AM$216,IF(doba!$U35&gt;AM$216,AM$217,0),0)</f>
        <v>0</v>
      </c>
      <c r="AN233">
        <f>IF(doba!$T35&lt;=AN$216,IF(doba!$U35&gt;AN$216,AN$217,0),0)</f>
        <v>0</v>
      </c>
      <c r="AO233">
        <f>IF(doba!$T35&lt;=AO$216,IF(doba!$U35&gt;AO$216,AO$217,0),0)</f>
        <v>0</v>
      </c>
      <c r="AP233">
        <f>IF(doba!$T35&lt;=AP$216,IF(doba!$U35&gt;AP$216,AP$217,0),0)</f>
        <v>0</v>
      </c>
      <c r="AQ233">
        <f>IF(doba!$T35&lt;=AQ$216,IF(doba!$U35&gt;AQ$216,AQ$217,0),0)</f>
        <v>0</v>
      </c>
      <c r="AR233">
        <f>IF(doba!$T35&lt;=AR$216,IF(doba!$U35&gt;AR$216,AR$217,0),0)</f>
        <v>0</v>
      </c>
      <c r="AS233">
        <f>IF(doba!$T35&lt;=AS$216,IF(doba!$U35&gt;AS$216,AS$217,0),0)</f>
        <v>0</v>
      </c>
      <c r="AT233">
        <f>IF(doba!$T35&lt;=AT$216,IF(doba!$U35&gt;AT$216,AT$217,0),0)</f>
        <v>0</v>
      </c>
      <c r="AU233">
        <f>IF(doba!$T35&lt;=AU$216,IF(doba!$U35&gt;AU$216,AU$217,0),0)</f>
        <v>0</v>
      </c>
      <c r="AV233">
        <f>IF(doba!$T35&lt;=AV$216,IF(doba!$U35&gt;AV$216,AV$217,0),0)</f>
        <v>0</v>
      </c>
      <c r="AW233">
        <f>IF(doba!$T35&lt;=AW$216,IF(doba!$U35&gt;AW$216,AW$217,0),0)</f>
        <v>0</v>
      </c>
      <c r="AX233">
        <f>IF(doba!$T35&lt;=AX$216,IF(doba!$U35&gt;AX$216,AX$217,0),0)</f>
        <v>0</v>
      </c>
      <c r="AY233">
        <f>IF(doba!$T35&lt;=AY$216,IF(doba!$U35&gt;AY$216,AY$217,0),0)</f>
        <v>0</v>
      </c>
      <c r="AZ233">
        <f>IF(doba!$T35&lt;=AZ$216,IF(doba!$U35&gt;AZ$216,AZ$217,0),0)</f>
        <v>0</v>
      </c>
      <c r="BA233">
        <f>IF(doba!$T35&lt;=BA$216,IF(doba!$U35&gt;BA$216,BA$217,0),0)</f>
        <v>0</v>
      </c>
      <c r="BB233">
        <f>IF(doba!$T35&lt;=BB$216,IF(doba!$U35&gt;BB$216,BB$217,0),0)</f>
        <v>0</v>
      </c>
      <c r="BC233">
        <f>IF(doba!$T35&lt;=BC$216,IF(doba!$U35&gt;BC$216,BC$217,0),0)</f>
        <v>0</v>
      </c>
      <c r="BD233">
        <f>IF(doba!$T35&lt;=BD$216,IF(doba!$U35&gt;BD$216,BD$217,0),0)</f>
        <v>0</v>
      </c>
      <c r="BE233">
        <f>IF(doba!$T35&lt;=BE$216,IF(doba!$U35&gt;BE$216,BE$217,0),0)</f>
        <v>0</v>
      </c>
      <c r="BF233" s="1">
        <f t="shared" si="9"/>
        <v>0</v>
      </c>
    </row>
    <row r="234" spans="1:58" x14ac:dyDescent="0.2">
      <c r="A234">
        <v>17</v>
      </c>
      <c r="B234">
        <f>doba!$T36</f>
        <v>0</v>
      </c>
      <c r="C234">
        <f>doba!$U36</f>
        <v>0</v>
      </c>
      <c r="E234">
        <f>IF(doba!$T36&lt;=E$216,IF(doba!$U36&gt;E$216,E$217,0),0)</f>
        <v>0</v>
      </c>
      <c r="F234">
        <f>IF(doba!$T36&lt;=F$216,IF(doba!$U36&gt;F$216,F$217,0),0)</f>
        <v>0</v>
      </c>
      <c r="G234">
        <f>IF(doba!$T36&lt;=G$216,IF(doba!$U36&gt;G$216,G$217,0),0)</f>
        <v>0</v>
      </c>
      <c r="H234">
        <f>IF(doba!$T36&lt;=H$216,IF(doba!$U36&gt;H$216,H$217,0),0)</f>
        <v>0</v>
      </c>
      <c r="I234">
        <f>IF(doba!$T36&lt;=I$216,IF(doba!$U36&gt;I$216,I$217,0),0)</f>
        <v>0</v>
      </c>
      <c r="J234">
        <f>IF(doba!$T36&lt;=J$216,IF(doba!$U36&gt;J$216,J$217,0),0)</f>
        <v>0</v>
      </c>
      <c r="K234">
        <f>IF(doba!$T36&lt;=K$216,IF(doba!$U36&gt;K$216,K$217,0),0)</f>
        <v>0</v>
      </c>
      <c r="L234">
        <f>IF(doba!$T36&lt;=L$216,IF(doba!$U36&gt;L$216,L$217,0),0)</f>
        <v>0</v>
      </c>
      <c r="M234">
        <f>IF(doba!$T36&lt;=M$216,IF(doba!$U36&gt;M$216,M$217,0),0)</f>
        <v>0</v>
      </c>
      <c r="N234">
        <f>IF(doba!$T36&lt;=N$216,IF(doba!$U36&gt;N$216,N$217,0),0)</f>
        <v>0</v>
      </c>
      <c r="O234">
        <f>IF(doba!$T36&lt;=O$216,IF(doba!$U36&gt;O$216,O$217,0),0)</f>
        <v>0</v>
      </c>
      <c r="P234">
        <f>IF(doba!$T36&lt;=P$216,IF(doba!$U36&gt;P$216,P$217,0),0)</f>
        <v>0</v>
      </c>
      <c r="Q234">
        <f>IF(doba!$T36&lt;=Q$216,IF(doba!$U36&gt;Q$216,Q$217,0),0)</f>
        <v>0</v>
      </c>
      <c r="R234">
        <f>IF(doba!$T36&lt;=R$216,IF(doba!$U36&gt;R$216,R$217,0),0)</f>
        <v>0</v>
      </c>
      <c r="S234">
        <f>IF(doba!$T36&lt;=S$216,IF(doba!$U36&gt;S$216,S$217,0),0)</f>
        <v>0</v>
      </c>
      <c r="T234">
        <f>IF(doba!$T36&lt;=T$216,IF(doba!$U36&gt;T$216,T$217,0),0)</f>
        <v>0</v>
      </c>
      <c r="U234">
        <f>IF(doba!$T36&lt;=U$216,IF(doba!$U36&gt;U$216,U$217,0),0)</f>
        <v>0</v>
      </c>
      <c r="V234">
        <f>IF(doba!$T36&lt;=V$216,IF(doba!$U36&gt;V$216,V$217,0),0)</f>
        <v>0</v>
      </c>
      <c r="W234">
        <f>IF(doba!$T36&lt;=W$216,IF(doba!$U36&gt;W$216,W$217,0),0)</f>
        <v>0</v>
      </c>
      <c r="X234">
        <f>IF(doba!$T36&lt;=X$216,IF(doba!$U36&gt;X$216,X$217,0),0)</f>
        <v>0</v>
      </c>
      <c r="Y234">
        <f>IF(doba!$T36&lt;=Y$216,IF(doba!$U36&gt;Y$216,Y$217,0),0)</f>
        <v>0</v>
      </c>
      <c r="Z234">
        <f>IF(doba!$T36&lt;=Z$216,IF(doba!$U36&gt;Z$216,Z$217,0),0)</f>
        <v>0</v>
      </c>
      <c r="AA234">
        <f>IF(doba!$T36&lt;=AA$216,IF(doba!$U36&gt;AA$216,AA$217,0),0)</f>
        <v>0</v>
      </c>
      <c r="AB234">
        <f>IF(doba!$T36&lt;=AB$216,IF(doba!$U36&gt;AB$216,AB$217,0),0)</f>
        <v>0</v>
      </c>
      <c r="AC234" s="1">
        <f t="shared" si="8"/>
        <v>0</v>
      </c>
      <c r="AH234">
        <f>IF(doba!$T36&lt;=AH$216,IF(doba!$U36&gt;AH$216,AH$217,0),0)</f>
        <v>0</v>
      </c>
      <c r="AI234">
        <f>IF(doba!$T36&lt;=AI$216,IF(doba!$U36&gt;AI$216,AI$217,0),0)</f>
        <v>0</v>
      </c>
      <c r="AJ234">
        <f>IF(doba!$T36&lt;=AJ$216,IF(doba!$U36&gt;AJ$216,AJ$217,0),0)</f>
        <v>0</v>
      </c>
      <c r="AK234">
        <f>IF(doba!$T36&lt;=AK$216,IF(doba!$U36&gt;AK$216,AK$217,0),0)</f>
        <v>0</v>
      </c>
      <c r="AL234">
        <f>IF(doba!$T36&lt;=AL$216,IF(doba!$U36&gt;AL$216,AL$217,0),0)</f>
        <v>0</v>
      </c>
      <c r="AM234">
        <f>IF(doba!$T36&lt;=AM$216,IF(doba!$U36&gt;AM$216,AM$217,0),0)</f>
        <v>0</v>
      </c>
      <c r="AN234">
        <f>IF(doba!$T36&lt;=AN$216,IF(doba!$U36&gt;AN$216,AN$217,0),0)</f>
        <v>0</v>
      </c>
      <c r="AO234">
        <f>IF(doba!$T36&lt;=AO$216,IF(doba!$U36&gt;AO$216,AO$217,0),0)</f>
        <v>0</v>
      </c>
      <c r="AP234">
        <f>IF(doba!$T36&lt;=AP$216,IF(doba!$U36&gt;AP$216,AP$217,0),0)</f>
        <v>0</v>
      </c>
      <c r="AQ234">
        <f>IF(doba!$T36&lt;=AQ$216,IF(doba!$U36&gt;AQ$216,AQ$217,0),0)</f>
        <v>0</v>
      </c>
      <c r="AR234">
        <f>IF(doba!$T36&lt;=AR$216,IF(doba!$U36&gt;AR$216,AR$217,0),0)</f>
        <v>0</v>
      </c>
      <c r="AS234">
        <f>IF(doba!$T36&lt;=AS$216,IF(doba!$U36&gt;AS$216,AS$217,0),0)</f>
        <v>0</v>
      </c>
      <c r="AT234">
        <f>IF(doba!$T36&lt;=AT$216,IF(doba!$U36&gt;AT$216,AT$217,0),0)</f>
        <v>0</v>
      </c>
      <c r="AU234">
        <f>IF(doba!$T36&lt;=AU$216,IF(doba!$U36&gt;AU$216,AU$217,0),0)</f>
        <v>0</v>
      </c>
      <c r="AV234">
        <f>IF(doba!$T36&lt;=AV$216,IF(doba!$U36&gt;AV$216,AV$217,0),0)</f>
        <v>0</v>
      </c>
      <c r="AW234">
        <f>IF(doba!$T36&lt;=AW$216,IF(doba!$U36&gt;AW$216,AW$217,0),0)</f>
        <v>0</v>
      </c>
      <c r="AX234">
        <f>IF(doba!$T36&lt;=AX$216,IF(doba!$U36&gt;AX$216,AX$217,0),0)</f>
        <v>0</v>
      </c>
      <c r="AY234">
        <f>IF(doba!$T36&lt;=AY$216,IF(doba!$U36&gt;AY$216,AY$217,0),0)</f>
        <v>0</v>
      </c>
      <c r="AZ234">
        <f>IF(doba!$T36&lt;=AZ$216,IF(doba!$U36&gt;AZ$216,AZ$217,0),0)</f>
        <v>0</v>
      </c>
      <c r="BA234">
        <f>IF(doba!$T36&lt;=BA$216,IF(doba!$U36&gt;BA$216,BA$217,0),0)</f>
        <v>0</v>
      </c>
      <c r="BB234">
        <f>IF(doba!$T36&lt;=BB$216,IF(doba!$U36&gt;BB$216,BB$217,0),0)</f>
        <v>0</v>
      </c>
      <c r="BC234">
        <f>IF(doba!$T36&lt;=BC$216,IF(doba!$U36&gt;BC$216,BC$217,0),0)</f>
        <v>0</v>
      </c>
      <c r="BD234">
        <f>IF(doba!$T36&lt;=BD$216,IF(doba!$U36&gt;BD$216,BD$217,0),0)</f>
        <v>0</v>
      </c>
      <c r="BE234">
        <f>IF(doba!$T36&lt;=BE$216,IF(doba!$U36&gt;BE$216,BE$217,0),0)</f>
        <v>0</v>
      </c>
      <c r="BF234" s="1">
        <f t="shared" si="9"/>
        <v>0</v>
      </c>
    </row>
    <row r="235" spans="1:58" x14ac:dyDescent="0.2">
      <c r="A235">
        <v>18</v>
      </c>
      <c r="B235">
        <f>doba!$T37</f>
        <v>0</v>
      </c>
      <c r="C235">
        <f>doba!$U37</f>
        <v>0</v>
      </c>
      <c r="E235">
        <f>IF(doba!$T37&lt;=E$216,IF(doba!$U37&gt;E$216,E$217,0),0)</f>
        <v>0</v>
      </c>
      <c r="F235">
        <f>IF(doba!$T37&lt;=F$216,IF(doba!$U37&gt;F$216,F$217,0),0)</f>
        <v>0</v>
      </c>
      <c r="G235">
        <f>IF(doba!$T37&lt;=G$216,IF(doba!$U37&gt;G$216,G$217,0),0)</f>
        <v>0</v>
      </c>
      <c r="H235">
        <f>IF(doba!$T37&lt;=H$216,IF(doba!$U37&gt;H$216,H$217,0),0)</f>
        <v>0</v>
      </c>
      <c r="I235">
        <f>IF(doba!$T37&lt;=I$216,IF(doba!$U37&gt;I$216,I$217,0),0)</f>
        <v>0</v>
      </c>
      <c r="J235">
        <f>IF(doba!$T37&lt;=J$216,IF(doba!$U37&gt;J$216,J$217,0),0)</f>
        <v>0</v>
      </c>
      <c r="K235">
        <f>IF(doba!$T37&lt;=K$216,IF(doba!$U37&gt;K$216,K$217,0),0)</f>
        <v>0</v>
      </c>
      <c r="L235">
        <f>IF(doba!$T37&lt;=L$216,IF(doba!$U37&gt;L$216,L$217,0),0)</f>
        <v>0</v>
      </c>
      <c r="M235">
        <f>IF(doba!$T37&lt;=M$216,IF(doba!$U37&gt;M$216,M$217,0),0)</f>
        <v>0</v>
      </c>
      <c r="N235">
        <f>IF(doba!$T37&lt;=N$216,IF(doba!$U37&gt;N$216,N$217,0),0)</f>
        <v>0</v>
      </c>
      <c r="O235">
        <f>IF(doba!$T37&lt;=O$216,IF(doba!$U37&gt;O$216,O$217,0),0)</f>
        <v>0</v>
      </c>
      <c r="P235">
        <f>IF(doba!$T37&lt;=P$216,IF(doba!$U37&gt;P$216,P$217,0),0)</f>
        <v>0</v>
      </c>
      <c r="Q235">
        <f>IF(doba!$T37&lt;=Q$216,IF(doba!$U37&gt;Q$216,Q$217,0),0)</f>
        <v>0</v>
      </c>
      <c r="R235">
        <f>IF(doba!$T37&lt;=R$216,IF(doba!$U37&gt;R$216,R$217,0),0)</f>
        <v>0</v>
      </c>
      <c r="S235">
        <f>IF(doba!$T37&lt;=S$216,IF(doba!$U37&gt;S$216,S$217,0),0)</f>
        <v>0</v>
      </c>
      <c r="T235">
        <f>IF(doba!$T37&lt;=T$216,IF(doba!$U37&gt;T$216,T$217,0),0)</f>
        <v>0</v>
      </c>
      <c r="U235">
        <f>IF(doba!$T37&lt;=U$216,IF(doba!$U37&gt;U$216,U$217,0),0)</f>
        <v>0</v>
      </c>
      <c r="V235">
        <f>IF(doba!$T37&lt;=V$216,IF(doba!$U37&gt;V$216,V$217,0),0)</f>
        <v>0</v>
      </c>
      <c r="W235">
        <f>IF(doba!$T37&lt;=W$216,IF(doba!$U37&gt;W$216,W$217,0),0)</f>
        <v>0</v>
      </c>
      <c r="X235">
        <f>IF(doba!$T37&lt;=X$216,IF(doba!$U37&gt;X$216,X$217,0),0)</f>
        <v>0</v>
      </c>
      <c r="Y235">
        <f>IF(doba!$T37&lt;=Y$216,IF(doba!$U37&gt;Y$216,Y$217,0),0)</f>
        <v>0</v>
      </c>
      <c r="Z235">
        <f>IF(doba!$T37&lt;=Z$216,IF(doba!$U37&gt;Z$216,Z$217,0),0)</f>
        <v>0</v>
      </c>
      <c r="AA235">
        <f>IF(doba!$T37&lt;=AA$216,IF(doba!$U37&gt;AA$216,AA$217,0),0)</f>
        <v>0</v>
      </c>
      <c r="AB235">
        <f>IF(doba!$T37&lt;=AB$216,IF(doba!$U37&gt;AB$216,AB$217,0),0)</f>
        <v>0</v>
      </c>
      <c r="AC235" s="1">
        <f t="shared" si="8"/>
        <v>0</v>
      </c>
      <c r="AH235">
        <f>IF(doba!$T37&lt;=AH$216,IF(doba!$U37&gt;AH$216,AH$217,0),0)</f>
        <v>0</v>
      </c>
      <c r="AI235">
        <f>IF(doba!$T37&lt;=AI$216,IF(doba!$U37&gt;AI$216,AI$217,0),0)</f>
        <v>0</v>
      </c>
      <c r="AJ235">
        <f>IF(doba!$T37&lt;=AJ$216,IF(doba!$U37&gt;AJ$216,AJ$217,0),0)</f>
        <v>0</v>
      </c>
      <c r="AK235">
        <f>IF(doba!$T37&lt;=AK$216,IF(doba!$U37&gt;AK$216,AK$217,0),0)</f>
        <v>0</v>
      </c>
      <c r="AL235">
        <f>IF(doba!$T37&lt;=AL$216,IF(doba!$U37&gt;AL$216,AL$217,0),0)</f>
        <v>0</v>
      </c>
      <c r="AM235">
        <f>IF(doba!$T37&lt;=AM$216,IF(doba!$U37&gt;AM$216,AM$217,0),0)</f>
        <v>0</v>
      </c>
      <c r="AN235">
        <f>IF(doba!$T37&lt;=AN$216,IF(doba!$U37&gt;AN$216,AN$217,0),0)</f>
        <v>0</v>
      </c>
      <c r="AO235">
        <f>IF(doba!$T37&lt;=AO$216,IF(doba!$U37&gt;AO$216,AO$217,0),0)</f>
        <v>0</v>
      </c>
      <c r="AP235">
        <f>IF(doba!$T37&lt;=AP$216,IF(doba!$U37&gt;AP$216,AP$217,0),0)</f>
        <v>0</v>
      </c>
      <c r="AQ235">
        <f>IF(doba!$T37&lt;=AQ$216,IF(doba!$U37&gt;AQ$216,AQ$217,0),0)</f>
        <v>0</v>
      </c>
      <c r="AR235">
        <f>IF(doba!$T37&lt;=AR$216,IF(doba!$U37&gt;AR$216,AR$217,0),0)</f>
        <v>0</v>
      </c>
      <c r="AS235">
        <f>IF(doba!$T37&lt;=AS$216,IF(doba!$U37&gt;AS$216,AS$217,0),0)</f>
        <v>0</v>
      </c>
      <c r="AT235">
        <f>IF(doba!$T37&lt;=AT$216,IF(doba!$U37&gt;AT$216,AT$217,0),0)</f>
        <v>0</v>
      </c>
      <c r="AU235">
        <f>IF(doba!$T37&lt;=AU$216,IF(doba!$U37&gt;AU$216,AU$217,0),0)</f>
        <v>0</v>
      </c>
      <c r="AV235">
        <f>IF(doba!$T37&lt;=AV$216,IF(doba!$U37&gt;AV$216,AV$217,0),0)</f>
        <v>0</v>
      </c>
      <c r="AW235">
        <f>IF(doba!$T37&lt;=AW$216,IF(doba!$U37&gt;AW$216,AW$217,0),0)</f>
        <v>0</v>
      </c>
      <c r="AX235">
        <f>IF(doba!$T37&lt;=AX$216,IF(doba!$U37&gt;AX$216,AX$217,0),0)</f>
        <v>0</v>
      </c>
      <c r="AY235">
        <f>IF(doba!$T37&lt;=AY$216,IF(doba!$U37&gt;AY$216,AY$217,0),0)</f>
        <v>0</v>
      </c>
      <c r="AZ235">
        <f>IF(doba!$T37&lt;=AZ$216,IF(doba!$U37&gt;AZ$216,AZ$217,0),0)</f>
        <v>0</v>
      </c>
      <c r="BA235">
        <f>IF(doba!$T37&lt;=BA$216,IF(doba!$U37&gt;BA$216,BA$217,0),0)</f>
        <v>0</v>
      </c>
      <c r="BB235">
        <f>IF(doba!$T37&lt;=BB$216,IF(doba!$U37&gt;BB$216,BB$217,0),0)</f>
        <v>0</v>
      </c>
      <c r="BC235">
        <f>IF(doba!$T37&lt;=BC$216,IF(doba!$U37&gt;BC$216,BC$217,0),0)</f>
        <v>0</v>
      </c>
      <c r="BD235">
        <f>IF(doba!$T37&lt;=BD$216,IF(doba!$U37&gt;BD$216,BD$217,0),0)</f>
        <v>0</v>
      </c>
      <c r="BE235">
        <f>IF(doba!$T37&lt;=BE$216,IF(doba!$U37&gt;BE$216,BE$217,0),0)</f>
        <v>0</v>
      </c>
      <c r="BF235" s="1">
        <f t="shared" si="9"/>
        <v>0</v>
      </c>
    </row>
    <row r="236" spans="1:58" x14ac:dyDescent="0.2">
      <c r="A236">
        <v>19</v>
      </c>
      <c r="B236">
        <f>doba!$T38</f>
        <v>0</v>
      </c>
      <c r="C236">
        <f>doba!$U38</f>
        <v>0</v>
      </c>
      <c r="E236">
        <f>IF(doba!$T38&lt;=E$216,IF(doba!$U38&gt;E$216,E$217,0),0)</f>
        <v>0</v>
      </c>
      <c r="F236">
        <f>IF(doba!$T38&lt;=F$216,IF(doba!$U38&gt;F$216,F$217,0),0)</f>
        <v>0</v>
      </c>
      <c r="G236">
        <f>IF(doba!$T38&lt;=G$216,IF(doba!$U38&gt;G$216,G$217,0),0)</f>
        <v>0</v>
      </c>
      <c r="H236">
        <f>IF(doba!$T38&lt;=H$216,IF(doba!$U38&gt;H$216,H$217,0),0)</f>
        <v>0</v>
      </c>
      <c r="I236">
        <f>IF(doba!$T38&lt;=I$216,IF(doba!$U38&gt;I$216,I$217,0),0)</f>
        <v>0</v>
      </c>
      <c r="J236">
        <f>IF(doba!$T38&lt;=J$216,IF(doba!$U38&gt;J$216,J$217,0),0)</f>
        <v>0</v>
      </c>
      <c r="K236">
        <f>IF(doba!$T38&lt;=K$216,IF(doba!$U38&gt;K$216,K$217,0),0)</f>
        <v>0</v>
      </c>
      <c r="L236">
        <f>IF(doba!$T38&lt;=L$216,IF(doba!$U38&gt;L$216,L$217,0),0)</f>
        <v>0</v>
      </c>
      <c r="M236">
        <f>IF(doba!$T38&lt;=M$216,IF(doba!$U38&gt;M$216,M$217,0),0)</f>
        <v>0</v>
      </c>
      <c r="N236">
        <f>IF(doba!$T38&lt;=N$216,IF(doba!$U38&gt;N$216,N$217,0),0)</f>
        <v>0</v>
      </c>
      <c r="O236">
        <f>IF(doba!$T38&lt;=O$216,IF(doba!$U38&gt;O$216,O$217,0),0)</f>
        <v>0</v>
      </c>
      <c r="P236">
        <f>IF(doba!$T38&lt;=P$216,IF(doba!$U38&gt;P$216,P$217,0),0)</f>
        <v>0</v>
      </c>
      <c r="Q236">
        <f>IF(doba!$T38&lt;=Q$216,IF(doba!$U38&gt;Q$216,Q$217,0),0)</f>
        <v>0</v>
      </c>
      <c r="R236">
        <f>IF(doba!$T38&lt;=R$216,IF(doba!$U38&gt;R$216,R$217,0),0)</f>
        <v>0</v>
      </c>
      <c r="S236">
        <f>IF(doba!$T38&lt;=S$216,IF(doba!$U38&gt;S$216,S$217,0),0)</f>
        <v>0</v>
      </c>
      <c r="T236">
        <f>IF(doba!$T38&lt;=T$216,IF(doba!$U38&gt;T$216,T$217,0),0)</f>
        <v>0</v>
      </c>
      <c r="U236">
        <f>IF(doba!$T38&lt;=U$216,IF(doba!$U38&gt;U$216,U$217,0),0)</f>
        <v>0</v>
      </c>
      <c r="V236">
        <f>IF(doba!$T38&lt;=V$216,IF(doba!$U38&gt;V$216,V$217,0),0)</f>
        <v>0</v>
      </c>
      <c r="W236">
        <f>IF(doba!$T38&lt;=W$216,IF(doba!$U38&gt;W$216,W$217,0),0)</f>
        <v>0</v>
      </c>
      <c r="X236">
        <f>IF(doba!$T38&lt;=X$216,IF(doba!$U38&gt;X$216,X$217,0),0)</f>
        <v>0</v>
      </c>
      <c r="Y236">
        <f>IF(doba!$T38&lt;=Y$216,IF(doba!$U38&gt;Y$216,Y$217,0),0)</f>
        <v>0</v>
      </c>
      <c r="Z236">
        <f>IF(doba!$T38&lt;=Z$216,IF(doba!$U38&gt;Z$216,Z$217,0),0)</f>
        <v>0</v>
      </c>
      <c r="AA236">
        <f>IF(doba!$T38&lt;=AA$216,IF(doba!$U38&gt;AA$216,AA$217,0),0)</f>
        <v>0</v>
      </c>
      <c r="AB236">
        <f>IF(doba!$T38&lt;=AB$216,IF(doba!$U38&gt;AB$216,AB$217,0),0)</f>
        <v>0</v>
      </c>
      <c r="AC236" s="1">
        <f t="shared" si="8"/>
        <v>0</v>
      </c>
      <c r="AH236">
        <f>IF(doba!$T38&lt;=AH$216,IF(doba!$U38&gt;AH$216,AH$217,0),0)</f>
        <v>0</v>
      </c>
      <c r="AI236">
        <f>IF(doba!$T38&lt;=AI$216,IF(doba!$U38&gt;AI$216,AI$217,0),0)</f>
        <v>0</v>
      </c>
      <c r="AJ236">
        <f>IF(doba!$T38&lt;=AJ$216,IF(doba!$U38&gt;AJ$216,AJ$217,0),0)</f>
        <v>0</v>
      </c>
      <c r="AK236">
        <f>IF(doba!$T38&lt;=AK$216,IF(doba!$U38&gt;AK$216,AK$217,0),0)</f>
        <v>0</v>
      </c>
      <c r="AL236">
        <f>IF(doba!$T38&lt;=AL$216,IF(doba!$U38&gt;AL$216,AL$217,0),0)</f>
        <v>0</v>
      </c>
      <c r="AM236">
        <f>IF(doba!$T38&lt;=AM$216,IF(doba!$U38&gt;AM$216,AM$217,0),0)</f>
        <v>0</v>
      </c>
      <c r="AN236">
        <f>IF(doba!$T38&lt;=AN$216,IF(doba!$U38&gt;AN$216,AN$217,0),0)</f>
        <v>0</v>
      </c>
      <c r="AO236">
        <f>IF(doba!$T38&lt;=AO$216,IF(doba!$U38&gt;AO$216,AO$217,0),0)</f>
        <v>0</v>
      </c>
      <c r="AP236">
        <f>IF(doba!$T38&lt;=AP$216,IF(doba!$U38&gt;AP$216,AP$217,0),0)</f>
        <v>0</v>
      </c>
      <c r="AQ236">
        <f>IF(doba!$T38&lt;=AQ$216,IF(doba!$U38&gt;AQ$216,AQ$217,0),0)</f>
        <v>0</v>
      </c>
      <c r="AR236">
        <f>IF(doba!$T38&lt;=AR$216,IF(doba!$U38&gt;AR$216,AR$217,0),0)</f>
        <v>0</v>
      </c>
      <c r="AS236">
        <f>IF(doba!$T38&lt;=AS$216,IF(doba!$U38&gt;AS$216,AS$217,0),0)</f>
        <v>0</v>
      </c>
      <c r="AT236">
        <f>IF(doba!$T38&lt;=AT$216,IF(doba!$U38&gt;AT$216,AT$217,0),0)</f>
        <v>0</v>
      </c>
      <c r="AU236">
        <f>IF(doba!$T38&lt;=AU$216,IF(doba!$U38&gt;AU$216,AU$217,0),0)</f>
        <v>0</v>
      </c>
      <c r="AV236">
        <f>IF(doba!$T38&lt;=AV$216,IF(doba!$U38&gt;AV$216,AV$217,0),0)</f>
        <v>0</v>
      </c>
      <c r="AW236">
        <f>IF(doba!$T38&lt;=AW$216,IF(doba!$U38&gt;AW$216,AW$217,0),0)</f>
        <v>0</v>
      </c>
      <c r="AX236">
        <f>IF(doba!$T38&lt;=AX$216,IF(doba!$U38&gt;AX$216,AX$217,0),0)</f>
        <v>0</v>
      </c>
      <c r="AY236">
        <f>IF(doba!$T38&lt;=AY$216,IF(doba!$U38&gt;AY$216,AY$217,0),0)</f>
        <v>0</v>
      </c>
      <c r="AZ236">
        <f>IF(doba!$T38&lt;=AZ$216,IF(doba!$U38&gt;AZ$216,AZ$217,0),0)</f>
        <v>0</v>
      </c>
      <c r="BA236">
        <f>IF(doba!$T38&lt;=BA$216,IF(doba!$U38&gt;BA$216,BA$217,0),0)</f>
        <v>0</v>
      </c>
      <c r="BB236">
        <f>IF(doba!$T38&lt;=BB$216,IF(doba!$U38&gt;BB$216,BB$217,0),0)</f>
        <v>0</v>
      </c>
      <c r="BC236">
        <f>IF(doba!$T38&lt;=BC$216,IF(doba!$U38&gt;BC$216,BC$217,0),0)</f>
        <v>0</v>
      </c>
      <c r="BD236">
        <f>IF(doba!$T38&lt;=BD$216,IF(doba!$U38&gt;BD$216,BD$217,0),0)</f>
        <v>0</v>
      </c>
      <c r="BE236">
        <f>IF(doba!$T38&lt;=BE$216,IF(doba!$U38&gt;BE$216,BE$217,0),0)</f>
        <v>0</v>
      </c>
      <c r="BF236" s="1">
        <f t="shared" si="9"/>
        <v>0</v>
      </c>
    </row>
    <row r="237" spans="1:58" x14ac:dyDescent="0.2">
      <c r="A237">
        <v>20</v>
      </c>
      <c r="B237">
        <f>doba!$T39</f>
        <v>0</v>
      </c>
      <c r="C237">
        <f>doba!$U39</f>
        <v>0</v>
      </c>
      <c r="E237">
        <f>IF(doba!$T39&lt;=E$216,IF(doba!$U39&gt;E$216,E$217,0),0)</f>
        <v>0</v>
      </c>
      <c r="F237">
        <f>IF(doba!$T39&lt;=F$216,IF(doba!$U39&gt;F$216,F$217,0),0)</f>
        <v>0</v>
      </c>
      <c r="G237">
        <f>IF(doba!$T39&lt;=G$216,IF(doba!$U39&gt;G$216,G$217,0),0)</f>
        <v>0</v>
      </c>
      <c r="H237">
        <f>IF(doba!$T39&lt;=H$216,IF(doba!$U39&gt;H$216,H$217,0),0)</f>
        <v>0</v>
      </c>
      <c r="I237">
        <f>IF(doba!$T39&lt;=I$216,IF(doba!$U39&gt;I$216,I$217,0),0)</f>
        <v>0</v>
      </c>
      <c r="J237">
        <f>IF(doba!$T39&lt;=J$216,IF(doba!$U39&gt;J$216,J$217,0),0)</f>
        <v>0</v>
      </c>
      <c r="K237">
        <f>IF(doba!$T39&lt;=K$216,IF(doba!$U39&gt;K$216,K$217,0),0)</f>
        <v>0</v>
      </c>
      <c r="L237">
        <f>IF(doba!$T39&lt;=L$216,IF(doba!$U39&gt;L$216,L$217,0),0)</f>
        <v>0</v>
      </c>
      <c r="M237">
        <f>IF(doba!$T39&lt;=M$216,IF(doba!$U39&gt;M$216,M$217,0),0)</f>
        <v>0</v>
      </c>
      <c r="N237">
        <f>IF(doba!$T39&lt;=N$216,IF(doba!$U39&gt;N$216,N$217,0),0)</f>
        <v>0</v>
      </c>
      <c r="O237">
        <f>IF(doba!$T39&lt;=O$216,IF(doba!$U39&gt;O$216,O$217,0),0)</f>
        <v>0</v>
      </c>
      <c r="P237">
        <f>IF(doba!$T39&lt;=P$216,IF(doba!$U39&gt;P$216,P$217,0),0)</f>
        <v>0</v>
      </c>
      <c r="Q237">
        <f>IF(doba!$T39&lt;=Q$216,IF(doba!$U39&gt;Q$216,Q$217,0),0)</f>
        <v>0</v>
      </c>
      <c r="R237">
        <f>IF(doba!$T39&lt;=R$216,IF(doba!$U39&gt;R$216,R$217,0),0)</f>
        <v>0</v>
      </c>
      <c r="S237">
        <f>IF(doba!$T39&lt;=S$216,IF(doba!$U39&gt;S$216,S$217,0),0)</f>
        <v>0</v>
      </c>
      <c r="T237">
        <f>IF(doba!$T39&lt;=T$216,IF(doba!$U39&gt;T$216,T$217,0),0)</f>
        <v>0</v>
      </c>
      <c r="U237">
        <f>IF(doba!$T39&lt;=U$216,IF(doba!$U39&gt;U$216,U$217,0),0)</f>
        <v>0</v>
      </c>
      <c r="V237">
        <f>IF(doba!$T39&lt;=V$216,IF(doba!$U39&gt;V$216,V$217,0),0)</f>
        <v>0</v>
      </c>
      <c r="W237">
        <f>IF(doba!$T39&lt;=W$216,IF(doba!$U39&gt;W$216,W$217,0),0)</f>
        <v>0</v>
      </c>
      <c r="X237">
        <f>IF(doba!$T39&lt;=X$216,IF(doba!$U39&gt;X$216,X$217,0),0)</f>
        <v>0</v>
      </c>
      <c r="Y237">
        <f>IF(doba!$T39&lt;=Y$216,IF(doba!$U39&gt;Y$216,Y$217,0),0)</f>
        <v>0</v>
      </c>
      <c r="Z237">
        <f>IF(doba!$T39&lt;=Z$216,IF(doba!$U39&gt;Z$216,Z$217,0),0)</f>
        <v>0</v>
      </c>
      <c r="AA237">
        <f>IF(doba!$T39&lt;=AA$216,IF(doba!$U39&gt;AA$216,AA$217,0),0)</f>
        <v>0</v>
      </c>
      <c r="AB237">
        <f>IF(doba!$T39&lt;=AB$216,IF(doba!$U39&gt;AB$216,AB$217,0),0)</f>
        <v>0</v>
      </c>
      <c r="AC237" s="1">
        <f t="shared" si="8"/>
        <v>0</v>
      </c>
      <c r="AH237">
        <f>IF(doba!$T39&lt;=AH$216,IF(doba!$U39&gt;AH$216,AH$217,0),0)</f>
        <v>0</v>
      </c>
      <c r="AI237">
        <f>IF(doba!$T39&lt;=AI$216,IF(doba!$U39&gt;AI$216,AI$217,0),0)</f>
        <v>0</v>
      </c>
      <c r="AJ237">
        <f>IF(doba!$T39&lt;=AJ$216,IF(doba!$U39&gt;AJ$216,AJ$217,0),0)</f>
        <v>0</v>
      </c>
      <c r="AK237">
        <f>IF(doba!$T39&lt;=AK$216,IF(doba!$U39&gt;AK$216,AK$217,0),0)</f>
        <v>0</v>
      </c>
      <c r="AL237">
        <f>IF(doba!$T39&lt;=AL$216,IF(doba!$U39&gt;AL$216,AL$217,0),0)</f>
        <v>0</v>
      </c>
      <c r="AM237">
        <f>IF(doba!$T39&lt;=AM$216,IF(doba!$U39&gt;AM$216,AM$217,0),0)</f>
        <v>0</v>
      </c>
      <c r="AN237">
        <f>IF(doba!$T39&lt;=AN$216,IF(doba!$U39&gt;AN$216,AN$217,0),0)</f>
        <v>0</v>
      </c>
      <c r="AO237">
        <f>IF(doba!$T39&lt;=AO$216,IF(doba!$U39&gt;AO$216,AO$217,0),0)</f>
        <v>0</v>
      </c>
      <c r="AP237">
        <f>IF(doba!$T39&lt;=AP$216,IF(doba!$U39&gt;AP$216,AP$217,0),0)</f>
        <v>0</v>
      </c>
      <c r="AQ237">
        <f>IF(doba!$T39&lt;=AQ$216,IF(doba!$U39&gt;AQ$216,AQ$217,0),0)</f>
        <v>0</v>
      </c>
      <c r="AR237">
        <f>IF(doba!$T39&lt;=AR$216,IF(doba!$U39&gt;AR$216,AR$217,0),0)</f>
        <v>0</v>
      </c>
      <c r="AS237">
        <f>IF(doba!$T39&lt;=AS$216,IF(doba!$U39&gt;AS$216,AS$217,0),0)</f>
        <v>0</v>
      </c>
      <c r="AT237">
        <f>IF(doba!$T39&lt;=AT$216,IF(doba!$U39&gt;AT$216,AT$217,0),0)</f>
        <v>0</v>
      </c>
      <c r="AU237">
        <f>IF(doba!$T39&lt;=AU$216,IF(doba!$U39&gt;AU$216,AU$217,0),0)</f>
        <v>0</v>
      </c>
      <c r="AV237">
        <f>IF(doba!$T39&lt;=AV$216,IF(doba!$U39&gt;AV$216,AV$217,0),0)</f>
        <v>0</v>
      </c>
      <c r="AW237">
        <f>IF(doba!$T39&lt;=AW$216,IF(doba!$U39&gt;AW$216,AW$217,0),0)</f>
        <v>0</v>
      </c>
      <c r="AX237">
        <f>IF(doba!$T39&lt;=AX$216,IF(doba!$U39&gt;AX$216,AX$217,0),0)</f>
        <v>0</v>
      </c>
      <c r="AY237">
        <f>IF(doba!$T39&lt;=AY$216,IF(doba!$U39&gt;AY$216,AY$217,0),0)</f>
        <v>0</v>
      </c>
      <c r="AZ237">
        <f>IF(doba!$T39&lt;=AZ$216,IF(doba!$U39&gt;AZ$216,AZ$217,0),0)</f>
        <v>0</v>
      </c>
      <c r="BA237">
        <f>IF(doba!$T39&lt;=BA$216,IF(doba!$U39&gt;BA$216,BA$217,0),0)</f>
        <v>0</v>
      </c>
      <c r="BB237">
        <f>IF(doba!$T39&lt;=BB$216,IF(doba!$U39&gt;BB$216,BB$217,0),0)</f>
        <v>0</v>
      </c>
      <c r="BC237">
        <f>IF(doba!$T39&lt;=BC$216,IF(doba!$U39&gt;BC$216,BC$217,0),0)</f>
        <v>0</v>
      </c>
      <c r="BD237">
        <f>IF(doba!$T39&lt;=BD$216,IF(doba!$U39&gt;BD$216,BD$217,0),0)</f>
        <v>0</v>
      </c>
      <c r="BE237">
        <f>IF(doba!$T39&lt;=BE$216,IF(doba!$U39&gt;BE$216,BE$217,0),0)</f>
        <v>0</v>
      </c>
      <c r="BF237" s="1">
        <f t="shared" si="9"/>
        <v>0</v>
      </c>
    </row>
    <row r="238" spans="1:58" x14ac:dyDescent="0.2">
      <c r="A238">
        <v>21</v>
      </c>
      <c r="B238">
        <f>doba!$T40</f>
        <v>0</v>
      </c>
      <c r="C238">
        <f>doba!$U40</f>
        <v>0</v>
      </c>
      <c r="E238">
        <f>IF(doba!$T40&lt;=E$216,IF(doba!$U40&gt;E$216,E$217,0),0)</f>
        <v>0</v>
      </c>
      <c r="F238">
        <f>IF(doba!$T40&lt;=F$216,IF(doba!$U40&gt;F$216,F$217,0),0)</f>
        <v>0</v>
      </c>
      <c r="G238">
        <f>IF(doba!$T40&lt;=G$216,IF(doba!$U40&gt;G$216,G$217,0),0)</f>
        <v>0</v>
      </c>
      <c r="H238">
        <f>IF(doba!$T40&lt;=H$216,IF(doba!$U40&gt;H$216,H$217,0),0)</f>
        <v>0</v>
      </c>
      <c r="I238">
        <f>IF(doba!$T40&lt;=I$216,IF(doba!$U40&gt;I$216,I$217,0),0)</f>
        <v>0</v>
      </c>
      <c r="J238">
        <f>IF(doba!$T40&lt;=J$216,IF(doba!$U40&gt;J$216,J$217,0),0)</f>
        <v>0</v>
      </c>
      <c r="K238">
        <f>IF(doba!$T40&lt;=K$216,IF(doba!$U40&gt;K$216,K$217,0),0)</f>
        <v>0</v>
      </c>
      <c r="L238">
        <f>IF(doba!$T40&lt;=L$216,IF(doba!$U40&gt;L$216,L$217,0),0)</f>
        <v>0</v>
      </c>
      <c r="M238">
        <f>IF(doba!$T40&lt;=M$216,IF(doba!$U40&gt;M$216,M$217,0),0)</f>
        <v>0</v>
      </c>
      <c r="N238">
        <f>IF(doba!$T40&lt;=N$216,IF(doba!$U40&gt;N$216,N$217,0),0)</f>
        <v>0</v>
      </c>
      <c r="O238">
        <f>IF(doba!$T40&lt;=O$216,IF(doba!$U40&gt;O$216,O$217,0),0)</f>
        <v>0</v>
      </c>
      <c r="P238">
        <f>IF(doba!$T40&lt;=P$216,IF(doba!$U40&gt;P$216,P$217,0),0)</f>
        <v>0</v>
      </c>
      <c r="Q238">
        <f>IF(doba!$T40&lt;=Q$216,IF(doba!$U40&gt;Q$216,Q$217,0),0)</f>
        <v>0</v>
      </c>
      <c r="R238">
        <f>IF(doba!$T40&lt;=R$216,IF(doba!$U40&gt;R$216,R$217,0),0)</f>
        <v>0</v>
      </c>
      <c r="S238">
        <f>IF(doba!$T40&lt;=S$216,IF(doba!$U40&gt;S$216,S$217,0),0)</f>
        <v>0</v>
      </c>
      <c r="T238">
        <f>IF(doba!$T40&lt;=T$216,IF(doba!$U40&gt;T$216,T$217,0),0)</f>
        <v>0</v>
      </c>
      <c r="U238">
        <f>IF(doba!$T40&lt;=U$216,IF(doba!$U40&gt;U$216,U$217,0),0)</f>
        <v>0</v>
      </c>
      <c r="V238">
        <f>IF(doba!$T40&lt;=V$216,IF(doba!$U40&gt;V$216,V$217,0),0)</f>
        <v>0</v>
      </c>
      <c r="W238">
        <f>IF(doba!$T40&lt;=W$216,IF(doba!$U40&gt;W$216,W$217,0),0)</f>
        <v>0</v>
      </c>
      <c r="X238">
        <f>IF(doba!$T40&lt;=X$216,IF(doba!$U40&gt;X$216,X$217,0),0)</f>
        <v>0</v>
      </c>
      <c r="Y238">
        <f>IF(doba!$T40&lt;=Y$216,IF(doba!$U40&gt;Y$216,Y$217,0),0)</f>
        <v>0</v>
      </c>
      <c r="Z238">
        <f>IF(doba!$T40&lt;=Z$216,IF(doba!$U40&gt;Z$216,Z$217,0),0)</f>
        <v>0</v>
      </c>
      <c r="AA238">
        <f>IF(doba!$T40&lt;=AA$216,IF(doba!$U40&gt;AA$216,AA$217,0),0)</f>
        <v>0</v>
      </c>
      <c r="AB238">
        <f>IF(doba!$T40&lt;=AB$216,IF(doba!$U40&gt;AB$216,AB$217,0),0)</f>
        <v>0</v>
      </c>
      <c r="AC238" s="1">
        <f t="shared" si="8"/>
        <v>0</v>
      </c>
      <c r="AH238">
        <f>IF(doba!$T40&lt;=AH$216,IF(doba!$U40&gt;AH$216,AH$217,0),0)</f>
        <v>0</v>
      </c>
      <c r="AI238">
        <f>IF(doba!$T40&lt;=AI$216,IF(doba!$U40&gt;AI$216,AI$217,0),0)</f>
        <v>0</v>
      </c>
      <c r="AJ238">
        <f>IF(doba!$T40&lt;=AJ$216,IF(doba!$U40&gt;AJ$216,AJ$217,0),0)</f>
        <v>0</v>
      </c>
      <c r="AK238">
        <f>IF(doba!$T40&lt;=AK$216,IF(doba!$U40&gt;AK$216,AK$217,0),0)</f>
        <v>0</v>
      </c>
      <c r="AL238">
        <f>IF(doba!$T40&lt;=AL$216,IF(doba!$U40&gt;AL$216,AL$217,0),0)</f>
        <v>0</v>
      </c>
      <c r="AM238">
        <f>IF(doba!$T40&lt;=AM$216,IF(doba!$U40&gt;AM$216,AM$217,0),0)</f>
        <v>0</v>
      </c>
      <c r="AN238">
        <f>IF(doba!$T40&lt;=AN$216,IF(doba!$U40&gt;AN$216,AN$217,0),0)</f>
        <v>0</v>
      </c>
      <c r="AO238">
        <f>IF(doba!$T40&lt;=AO$216,IF(doba!$U40&gt;AO$216,AO$217,0),0)</f>
        <v>0</v>
      </c>
      <c r="AP238">
        <f>IF(doba!$T40&lt;=AP$216,IF(doba!$U40&gt;AP$216,AP$217,0),0)</f>
        <v>0</v>
      </c>
      <c r="AQ238">
        <f>IF(doba!$T40&lt;=AQ$216,IF(doba!$U40&gt;AQ$216,AQ$217,0),0)</f>
        <v>0</v>
      </c>
      <c r="AR238">
        <f>IF(doba!$T40&lt;=AR$216,IF(doba!$U40&gt;AR$216,AR$217,0),0)</f>
        <v>0</v>
      </c>
      <c r="AS238">
        <f>IF(doba!$T40&lt;=AS$216,IF(doba!$U40&gt;AS$216,AS$217,0),0)</f>
        <v>0</v>
      </c>
      <c r="AT238">
        <f>IF(doba!$T40&lt;=AT$216,IF(doba!$U40&gt;AT$216,AT$217,0),0)</f>
        <v>0</v>
      </c>
      <c r="AU238">
        <f>IF(doba!$T40&lt;=AU$216,IF(doba!$U40&gt;AU$216,AU$217,0),0)</f>
        <v>0</v>
      </c>
      <c r="AV238">
        <f>IF(doba!$T40&lt;=AV$216,IF(doba!$U40&gt;AV$216,AV$217,0),0)</f>
        <v>0</v>
      </c>
      <c r="AW238">
        <f>IF(doba!$T40&lt;=AW$216,IF(doba!$U40&gt;AW$216,AW$217,0),0)</f>
        <v>0</v>
      </c>
      <c r="AX238">
        <f>IF(doba!$T40&lt;=AX$216,IF(doba!$U40&gt;AX$216,AX$217,0),0)</f>
        <v>0</v>
      </c>
      <c r="AY238">
        <f>IF(doba!$T40&lt;=AY$216,IF(doba!$U40&gt;AY$216,AY$217,0),0)</f>
        <v>0</v>
      </c>
      <c r="AZ238">
        <f>IF(doba!$T40&lt;=AZ$216,IF(doba!$U40&gt;AZ$216,AZ$217,0),0)</f>
        <v>0</v>
      </c>
      <c r="BA238">
        <f>IF(doba!$T40&lt;=BA$216,IF(doba!$U40&gt;BA$216,BA$217,0),0)</f>
        <v>0</v>
      </c>
      <c r="BB238">
        <f>IF(doba!$T40&lt;=BB$216,IF(doba!$U40&gt;BB$216,BB$217,0),0)</f>
        <v>0</v>
      </c>
      <c r="BC238">
        <f>IF(doba!$T40&lt;=BC$216,IF(doba!$U40&gt;BC$216,BC$217,0),0)</f>
        <v>0</v>
      </c>
      <c r="BD238">
        <f>IF(doba!$T40&lt;=BD$216,IF(doba!$U40&gt;BD$216,BD$217,0),0)</f>
        <v>0</v>
      </c>
      <c r="BE238">
        <f>IF(doba!$T40&lt;=BE$216,IF(doba!$U40&gt;BE$216,BE$217,0),0)</f>
        <v>0</v>
      </c>
      <c r="BF238" s="1">
        <f t="shared" si="9"/>
        <v>0</v>
      </c>
    </row>
    <row r="239" spans="1:58" x14ac:dyDescent="0.2">
      <c r="A239">
        <v>22</v>
      </c>
      <c r="B239">
        <f>doba!$T41</f>
        <v>0</v>
      </c>
      <c r="C239">
        <f>doba!$U41</f>
        <v>0</v>
      </c>
      <c r="E239">
        <f>IF(doba!$T41&lt;=E$216,IF(doba!$U41&gt;E$216,E$217,0),0)</f>
        <v>0</v>
      </c>
      <c r="F239">
        <f>IF(doba!$T41&lt;=F$216,IF(doba!$U41&gt;F$216,F$217,0),0)</f>
        <v>0</v>
      </c>
      <c r="G239">
        <f>IF(doba!$T41&lt;=G$216,IF(doba!$U41&gt;G$216,G$217,0),0)</f>
        <v>0</v>
      </c>
      <c r="H239">
        <f>IF(doba!$T41&lt;=H$216,IF(doba!$U41&gt;H$216,H$217,0),0)</f>
        <v>0</v>
      </c>
      <c r="I239">
        <f>IF(doba!$T41&lt;=I$216,IF(doba!$U41&gt;I$216,I$217,0),0)</f>
        <v>0</v>
      </c>
      <c r="J239">
        <f>IF(doba!$T41&lt;=J$216,IF(doba!$U41&gt;J$216,J$217,0),0)</f>
        <v>0</v>
      </c>
      <c r="K239">
        <f>IF(doba!$T41&lt;=K$216,IF(doba!$U41&gt;K$216,K$217,0),0)</f>
        <v>0</v>
      </c>
      <c r="L239">
        <f>IF(doba!$T41&lt;=L$216,IF(doba!$U41&gt;L$216,L$217,0),0)</f>
        <v>0</v>
      </c>
      <c r="M239">
        <f>IF(doba!$T41&lt;=M$216,IF(doba!$U41&gt;M$216,M$217,0),0)</f>
        <v>0</v>
      </c>
      <c r="N239">
        <f>IF(doba!$T41&lt;=N$216,IF(doba!$U41&gt;N$216,N$217,0),0)</f>
        <v>0</v>
      </c>
      <c r="O239">
        <f>IF(doba!$T41&lt;=O$216,IF(doba!$U41&gt;O$216,O$217,0),0)</f>
        <v>0</v>
      </c>
      <c r="P239">
        <f>IF(doba!$T41&lt;=P$216,IF(doba!$U41&gt;P$216,P$217,0),0)</f>
        <v>0</v>
      </c>
      <c r="Q239">
        <f>IF(doba!$T41&lt;=Q$216,IF(doba!$U41&gt;Q$216,Q$217,0),0)</f>
        <v>0</v>
      </c>
      <c r="R239">
        <f>IF(doba!$T41&lt;=R$216,IF(doba!$U41&gt;R$216,R$217,0),0)</f>
        <v>0</v>
      </c>
      <c r="S239">
        <f>IF(doba!$T41&lt;=S$216,IF(doba!$U41&gt;S$216,S$217,0),0)</f>
        <v>0</v>
      </c>
      <c r="T239">
        <f>IF(doba!$T41&lt;=T$216,IF(doba!$U41&gt;T$216,T$217,0),0)</f>
        <v>0</v>
      </c>
      <c r="U239">
        <f>IF(doba!$T41&lt;=U$216,IF(doba!$U41&gt;U$216,U$217,0),0)</f>
        <v>0</v>
      </c>
      <c r="V239">
        <f>IF(doba!$T41&lt;=V$216,IF(doba!$U41&gt;V$216,V$217,0),0)</f>
        <v>0</v>
      </c>
      <c r="W239">
        <f>IF(doba!$T41&lt;=W$216,IF(doba!$U41&gt;W$216,W$217,0),0)</f>
        <v>0</v>
      </c>
      <c r="X239">
        <f>IF(doba!$T41&lt;=X$216,IF(doba!$U41&gt;X$216,X$217,0),0)</f>
        <v>0</v>
      </c>
      <c r="Y239">
        <f>IF(doba!$T41&lt;=Y$216,IF(doba!$U41&gt;Y$216,Y$217,0),0)</f>
        <v>0</v>
      </c>
      <c r="Z239">
        <f>IF(doba!$T41&lt;=Z$216,IF(doba!$U41&gt;Z$216,Z$217,0),0)</f>
        <v>0</v>
      </c>
      <c r="AA239">
        <f>IF(doba!$T41&lt;=AA$216,IF(doba!$U41&gt;AA$216,AA$217,0),0)</f>
        <v>0</v>
      </c>
      <c r="AB239">
        <f>IF(doba!$T41&lt;=AB$216,IF(doba!$U41&gt;AB$216,AB$217,0),0)</f>
        <v>0</v>
      </c>
      <c r="AC239" s="1">
        <f t="shared" si="8"/>
        <v>0</v>
      </c>
      <c r="AH239">
        <f>IF(doba!$T41&lt;=AH$216,IF(doba!$U41&gt;AH$216,AH$217,0),0)</f>
        <v>0</v>
      </c>
      <c r="AI239">
        <f>IF(doba!$T41&lt;=AI$216,IF(doba!$U41&gt;AI$216,AI$217,0),0)</f>
        <v>0</v>
      </c>
      <c r="AJ239">
        <f>IF(doba!$T41&lt;=AJ$216,IF(doba!$U41&gt;AJ$216,AJ$217,0),0)</f>
        <v>0</v>
      </c>
      <c r="AK239">
        <f>IF(doba!$T41&lt;=AK$216,IF(doba!$U41&gt;AK$216,AK$217,0),0)</f>
        <v>0</v>
      </c>
      <c r="AL239">
        <f>IF(doba!$T41&lt;=AL$216,IF(doba!$U41&gt;AL$216,AL$217,0),0)</f>
        <v>0</v>
      </c>
      <c r="AM239">
        <f>IF(doba!$T41&lt;=AM$216,IF(doba!$U41&gt;AM$216,AM$217,0),0)</f>
        <v>0</v>
      </c>
      <c r="AN239">
        <f>IF(doba!$T41&lt;=AN$216,IF(doba!$U41&gt;AN$216,AN$217,0),0)</f>
        <v>0</v>
      </c>
      <c r="AO239">
        <f>IF(doba!$T41&lt;=AO$216,IF(doba!$U41&gt;AO$216,AO$217,0),0)</f>
        <v>0</v>
      </c>
      <c r="AP239">
        <f>IF(doba!$T41&lt;=AP$216,IF(doba!$U41&gt;AP$216,AP$217,0),0)</f>
        <v>0</v>
      </c>
      <c r="AQ239">
        <f>IF(doba!$T41&lt;=AQ$216,IF(doba!$U41&gt;AQ$216,AQ$217,0),0)</f>
        <v>0</v>
      </c>
      <c r="AR239">
        <f>IF(doba!$T41&lt;=AR$216,IF(doba!$U41&gt;AR$216,AR$217,0),0)</f>
        <v>0</v>
      </c>
      <c r="AS239">
        <f>IF(doba!$T41&lt;=AS$216,IF(doba!$U41&gt;AS$216,AS$217,0),0)</f>
        <v>0</v>
      </c>
      <c r="AT239">
        <f>IF(doba!$T41&lt;=AT$216,IF(doba!$U41&gt;AT$216,AT$217,0),0)</f>
        <v>0</v>
      </c>
      <c r="AU239">
        <f>IF(doba!$T41&lt;=AU$216,IF(doba!$U41&gt;AU$216,AU$217,0),0)</f>
        <v>0</v>
      </c>
      <c r="AV239">
        <f>IF(doba!$T41&lt;=AV$216,IF(doba!$U41&gt;AV$216,AV$217,0),0)</f>
        <v>0</v>
      </c>
      <c r="AW239">
        <f>IF(doba!$T41&lt;=AW$216,IF(doba!$U41&gt;AW$216,AW$217,0),0)</f>
        <v>0</v>
      </c>
      <c r="AX239">
        <f>IF(doba!$T41&lt;=AX$216,IF(doba!$U41&gt;AX$216,AX$217,0),0)</f>
        <v>0</v>
      </c>
      <c r="AY239">
        <f>IF(doba!$T41&lt;=AY$216,IF(doba!$U41&gt;AY$216,AY$217,0),0)</f>
        <v>0</v>
      </c>
      <c r="AZ239">
        <f>IF(doba!$T41&lt;=AZ$216,IF(doba!$U41&gt;AZ$216,AZ$217,0),0)</f>
        <v>0</v>
      </c>
      <c r="BA239">
        <f>IF(doba!$T41&lt;=BA$216,IF(doba!$U41&gt;BA$216,BA$217,0),0)</f>
        <v>0</v>
      </c>
      <c r="BB239">
        <f>IF(doba!$T41&lt;=BB$216,IF(doba!$U41&gt;BB$216,BB$217,0),0)</f>
        <v>0</v>
      </c>
      <c r="BC239">
        <f>IF(doba!$T41&lt;=BC$216,IF(doba!$U41&gt;BC$216,BC$217,0),0)</f>
        <v>0</v>
      </c>
      <c r="BD239">
        <f>IF(doba!$T41&lt;=BD$216,IF(doba!$U41&gt;BD$216,BD$217,0),0)</f>
        <v>0</v>
      </c>
      <c r="BE239">
        <f>IF(doba!$T41&lt;=BE$216,IF(doba!$U41&gt;BE$216,BE$217,0),0)</f>
        <v>0</v>
      </c>
      <c r="BF239" s="1">
        <f t="shared" si="9"/>
        <v>0</v>
      </c>
    </row>
    <row r="240" spans="1:58" x14ac:dyDescent="0.2">
      <c r="A240">
        <v>23</v>
      </c>
      <c r="B240">
        <f>doba!$T42</f>
        <v>0</v>
      </c>
      <c r="C240">
        <f>doba!$U42</f>
        <v>0</v>
      </c>
      <c r="E240">
        <f>IF(doba!$T42&lt;=E$216,IF(doba!$U42&gt;E$216,E$217,0),0)</f>
        <v>0</v>
      </c>
      <c r="F240">
        <f>IF(doba!$T42&lt;=F$216,IF(doba!$U42&gt;F$216,F$217,0),0)</f>
        <v>0</v>
      </c>
      <c r="G240">
        <f>IF(doba!$T42&lt;=G$216,IF(doba!$U42&gt;G$216,G$217,0),0)</f>
        <v>0</v>
      </c>
      <c r="H240">
        <f>IF(doba!$T42&lt;=H$216,IF(doba!$U42&gt;H$216,H$217,0),0)</f>
        <v>0</v>
      </c>
      <c r="I240">
        <f>IF(doba!$T42&lt;=I$216,IF(doba!$U42&gt;I$216,I$217,0),0)</f>
        <v>0</v>
      </c>
      <c r="J240">
        <f>IF(doba!$T42&lt;=J$216,IF(doba!$U42&gt;J$216,J$217,0),0)</f>
        <v>0</v>
      </c>
      <c r="K240">
        <f>IF(doba!$T42&lt;=K$216,IF(doba!$U42&gt;K$216,K$217,0),0)</f>
        <v>0</v>
      </c>
      <c r="L240">
        <f>IF(doba!$T42&lt;=L$216,IF(doba!$U42&gt;L$216,L$217,0),0)</f>
        <v>0</v>
      </c>
      <c r="M240">
        <f>IF(doba!$T42&lt;=M$216,IF(doba!$U42&gt;M$216,M$217,0),0)</f>
        <v>0</v>
      </c>
      <c r="N240">
        <f>IF(doba!$T42&lt;=N$216,IF(doba!$U42&gt;N$216,N$217,0),0)</f>
        <v>0</v>
      </c>
      <c r="O240">
        <f>IF(doba!$T42&lt;=O$216,IF(doba!$U42&gt;O$216,O$217,0),0)</f>
        <v>0</v>
      </c>
      <c r="P240">
        <f>IF(doba!$T42&lt;=P$216,IF(doba!$U42&gt;P$216,P$217,0),0)</f>
        <v>0</v>
      </c>
      <c r="Q240">
        <f>IF(doba!$T42&lt;=Q$216,IF(doba!$U42&gt;Q$216,Q$217,0),0)</f>
        <v>0</v>
      </c>
      <c r="R240">
        <f>IF(doba!$T42&lt;=R$216,IF(doba!$U42&gt;R$216,R$217,0),0)</f>
        <v>0</v>
      </c>
      <c r="S240">
        <f>IF(doba!$T42&lt;=S$216,IF(doba!$U42&gt;S$216,S$217,0),0)</f>
        <v>0</v>
      </c>
      <c r="T240">
        <f>IF(doba!$T42&lt;=T$216,IF(doba!$U42&gt;T$216,T$217,0),0)</f>
        <v>0</v>
      </c>
      <c r="U240">
        <f>IF(doba!$T42&lt;=U$216,IF(doba!$U42&gt;U$216,U$217,0),0)</f>
        <v>0</v>
      </c>
      <c r="V240">
        <f>IF(doba!$T42&lt;=V$216,IF(doba!$U42&gt;V$216,V$217,0),0)</f>
        <v>0</v>
      </c>
      <c r="W240">
        <f>IF(doba!$T42&lt;=W$216,IF(doba!$U42&gt;W$216,W$217,0),0)</f>
        <v>0</v>
      </c>
      <c r="X240">
        <f>IF(doba!$T42&lt;=X$216,IF(doba!$U42&gt;X$216,X$217,0),0)</f>
        <v>0</v>
      </c>
      <c r="Y240">
        <f>IF(doba!$T42&lt;=Y$216,IF(doba!$U42&gt;Y$216,Y$217,0),0)</f>
        <v>0</v>
      </c>
      <c r="Z240">
        <f>IF(doba!$T42&lt;=Z$216,IF(doba!$U42&gt;Z$216,Z$217,0),0)</f>
        <v>0</v>
      </c>
      <c r="AA240">
        <f>IF(doba!$T42&lt;=AA$216,IF(doba!$U42&gt;AA$216,AA$217,0),0)</f>
        <v>0</v>
      </c>
      <c r="AB240">
        <f>IF(doba!$T42&lt;=AB$216,IF(doba!$U42&gt;AB$216,AB$217,0),0)</f>
        <v>0</v>
      </c>
      <c r="AC240" s="1">
        <f t="shared" si="8"/>
        <v>0</v>
      </c>
      <c r="AH240">
        <f>IF(doba!$T42&lt;=AH$216,IF(doba!$U42&gt;AH$216,AH$217,0),0)</f>
        <v>0</v>
      </c>
      <c r="AI240">
        <f>IF(doba!$T42&lt;=AI$216,IF(doba!$U42&gt;AI$216,AI$217,0),0)</f>
        <v>0</v>
      </c>
      <c r="AJ240">
        <f>IF(doba!$T42&lt;=AJ$216,IF(doba!$U42&gt;AJ$216,AJ$217,0),0)</f>
        <v>0</v>
      </c>
      <c r="AK240">
        <f>IF(doba!$T42&lt;=AK$216,IF(doba!$U42&gt;AK$216,AK$217,0),0)</f>
        <v>0</v>
      </c>
      <c r="AL240">
        <f>IF(doba!$T42&lt;=AL$216,IF(doba!$U42&gt;AL$216,AL$217,0),0)</f>
        <v>0</v>
      </c>
      <c r="AM240">
        <f>IF(doba!$T42&lt;=AM$216,IF(doba!$U42&gt;AM$216,AM$217,0),0)</f>
        <v>0</v>
      </c>
      <c r="AN240">
        <f>IF(doba!$T42&lt;=AN$216,IF(doba!$U42&gt;AN$216,AN$217,0),0)</f>
        <v>0</v>
      </c>
      <c r="AO240">
        <f>IF(doba!$T42&lt;=AO$216,IF(doba!$U42&gt;AO$216,AO$217,0),0)</f>
        <v>0</v>
      </c>
      <c r="AP240">
        <f>IF(doba!$T42&lt;=AP$216,IF(doba!$U42&gt;AP$216,AP$217,0),0)</f>
        <v>0</v>
      </c>
      <c r="AQ240">
        <f>IF(doba!$T42&lt;=AQ$216,IF(doba!$U42&gt;AQ$216,AQ$217,0),0)</f>
        <v>0</v>
      </c>
      <c r="AR240">
        <f>IF(doba!$T42&lt;=AR$216,IF(doba!$U42&gt;AR$216,AR$217,0),0)</f>
        <v>0</v>
      </c>
      <c r="AS240">
        <f>IF(doba!$T42&lt;=AS$216,IF(doba!$U42&gt;AS$216,AS$217,0),0)</f>
        <v>0</v>
      </c>
      <c r="AT240">
        <f>IF(doba!$T42&lt;=AT$216,IF(doba!$U42&gt;AT$216,AT$217,0),0)</f>
        <v>0</v>
      </c>
      <c r="AU240">
        <f>IF(doba!$T42&lt;=AU$216,IF(doba!$U42&gt;AU$216,AU$217,0),0)</f>
        <v>0</v>
      </c>
      <c r="AV240">
        <f>IF(doba!$T42&lt;=AV$216,IF(doba!$U42&gt;AV$216,AV$217,0),0)</f>
        <v>0</v>
      </c>
      <c r="AW240">
        <f>IF(doba!$T42&lt;=AW$216,IF(doba!$U42&gt;AW$216,AW$217,0),0)</f>
        <v>0</v>
      </c>
      <c r="AX240">
        <f>IF(doba!$T42&lt;=AX$216,IF(doba!$U42&gt;AX$216,AX$217,0),0)</f>
        <v>0</v>
      </c>
      <c r="AY240">
        <f>IF(doba!$T42&lt;=AY$216,IF(doba!$U42&gt;AY$216,AY$217,0),0)</f>
        <v>0</v>
      </c>
      <c r="AZ240">
        <f>IF(doba!$T42&lt;=AZ$216,IF(doba!$U42&gt;AZ$216,AZ$217,0),0)</f>
        <v>0</v>
      </c>
      <c r="BA240">
        <f>IF(doba!$T42&lt;=BA$216,IF(doba!$U42&gt;BA$216,BA$217,0),0)</f>
        <v>0</v>
      </c>
      <c r="BB240">
        <f>IF(doba!$T42&lt;=BB$216,IF(doba!$U42&gt;BB$216,BB$217,0),0)</f>
        <v>0</v>
      </c>
      <c r="BC240">
        <f>IF(doba!$T42&lt;=BC$216,IF(doba!$U42&gt;BC$216,BC$217,0),0)</f>
        <v>0</v>
      </c>
      <c r="BD240">
        <f>IF(doba!$T42&lt;=BD$216,IF(doba!$U42&gt;BD$216,BD$217,0),0)</f>
        <v>0</v>
      </c>
      <c r="BE240">
        <f>IF(doba!$T42&lt;=BE$216,IF(doba!$U42&gt;BE$216,BE$217,0),0)</f>
        <v>0</v>
      </c>
      <c r="BF240" s="1">
        <f t="shared" si="9"/>
        <v>0</v>
      </c>
    </row>
    <row r="241" spans="1:58" x14ac:dyDescent="0.2">
      <c r="A241">
        <v>24</v>
      </c>
      <c r="B241">
        <f>doba!$T43</f>
        <v>0</v>
      </c>
      <c r="C241">
        <f>doba!$U43</f>
        <v>0</v>
      </c>
      <c r="E241">
        <f>IF(doba!$T43&lt;=E$216,IF(doba!$U43&gt;E$216,E$217,0),0)</f>
        <v>0</v>
      </c>
      <c r="F241">
        <f>IF(doba!$T43&lt;=F$216,IF(doba!$U43&gt;F$216,F$217,0),0)</f>
        <v>0</v>
      </c>
      <c r="G241">
        <f>IF(doba!$T43&lt;=G$216,IF(doba!$U43&gt;G$216,G$217,0),0)</f>
        <v>0</v>
      </c>
      <c r="H241">
        <f>IF(doba!$T43&lt;=H$216,IF(doba!$U43&gt;H$216,H$217,0),0)</f>
        <v>0</v>
      </c>
      <c r="I241">
        <f>IF(doba!$T43&lt;=I$216,IF(doba!$U43&gt;I$216,I$217,0),0)</f>
        <v>0</v>
      </c>
      <c r="J241">
        <f>IF(doba!$T43&lt;=J$216,IF(doba!$U43&gt;J$216,J$217,0),0)</f>
        <v>0</v>
      </c>
      <c r="K241">
        <f>IF(doba!$T43&lt;=K$216,IF(doba!$U43&gt;K$216,K$217,0),0)</f>
        <v>0</v>
      </c>
      <c r="L241">
        <f>IF(doba!$T43&lt;=L$216,IF(doba!$U43&gt;L$216,L$217,0),0)</f>
        <v>0</v>
      </c>
      <c r="M241">
        <f>IF(doba!$T43&lt;=M$216,IF(doba!$U43&gt;M$216,M$217,0),0)</f>
        <v>0</v>
      </c>
      <c r="N241">
        <f>IF(doba!$T43&lt;=N$216,IF(doba!$U43&gt;N$216,N$217,0),0)</f>
        <v>0</v>
      </c>
      <c r="O241">
        <f>IF(doba!$T43&lt;=O$216,IF(doba!$U43&gt;O$216,O$217,0),0)</f>
        <v>0</v>
      </c>
      <c r="P241">
        <f>IF(doba!$T43&lt;=P$216,IF(doba!$U43&gt;P$216,P$217,0),0)</f>
        <v>0</v>
      </c>
      <c r="Q241">
        <f>IF(doba!$T43&lt;=Q$216,IF(doba!$U43&gt;Q$216,Q$217,0),0)</f>
        <v>0</v>
      </c>
      <c r="R241">
        <f>IF(doba!$T43&lt;=R$216,IF(doba!$U43&gt;R$216,R$217,0),0)</f>
        <v>0</v>
      </c>
      <c r="S241">
        <f>IF(doba!$T43&lt;=S$216,IF(doba!$U43&gt;S$216,S$217,0),0)</f>
        <v>0</v>
      </c>
      <c r="T241">
        <f>IF(doba!$T43&lt;=T$216,IF(doba!$U43&gt;T$216,T$217,0),0)</f>
        <v>0</v>
      </c>
      <c r="U241">
        <f>IF(doba!$T43&lt;=U$216,IF(doba!$U43&gt;U$216,U$217,0),0)</f>
        <v>0</v>
      </c>
      <c r="V241">
        <f>IF(doba!$T43&lt;=V$216,IF(doba!$U43&gt;V$216,V$217,0),0)</f>
        <v>0</v>
      </c>
      <c r="W241">
        <f>IF(doba!$T43&lt;=W$216,IF(doba!$U43&gt;W$216,W$217,0),0)</f>
        <v>0</v>
      </c>
      <c r="X241">
        <f>IF(doba!$T43&lt;=X$216,IF(doba!$U43&gt;X$216,X$217,0),0)</f>
        <v>0</v>
      </c>
      <c r="Y241">
        <f>IF(doba!$T43&lt;=Y$216,IF(doba!$U43&gt;Y$216,Y$217,0),0)</f>
        <v>0</v>
      </c>
      <c r="Z241">
        <f>IF(doba!$T43&lt;=Z$216,IF(doba!$U43&gt;Z$216,Z$217,0),0)</f>
        <v>0</v>
      </c>
      <c r="AA241">
        <f>IF(doba!$T43&lt;=AA$216,IF(doba!$U43&gt;AA$216,AA$217,0),0)</f>
        <v>0</v>
      </c>
      <c r="AB241">
        <f>IF(doba!$T43&lt;=AB$216,IF(doba!$U43&gt;AB$216,AB$217,0),0)</f>
        <v>0</v>
      </c>
      <c r="AC241" s="1">
        <f t="shared" si="8"/>
        <v>0</v>
      </c>
      <c r="AH241">
        <f>IF(doba!$T43&lt;=AH$216,IF(doba!$U43&gt;AH$216,AH$217,0),0)</f>
        <v>0</v>
      </c>
      <c r="AI241">
        <f>IF(doba!$T43&lt;=AI$216,IF(doba!$U43&gt;AI$216,AI$217,0),0)</f>
        <v>0</v>
      </c>
      <c r="AJ241">
        <f>IF(doba!$T43&lt;=AJ$216,IF(doba!$U43&gt;AJ$216,AJ$217,0),0)</f>
        <v>0</v>
      </c>
      <c r="AK241">
        <f>IF(doba!$T43&lt;=AK$216,IF(doba!$U43&gt;AK$216,AK$217,0),0)</f>
        <v>0</v>
      </c>
      <c r="AL241">
        <f>IF(doba!$T43&lt;=AL$216,IF(doba!$U43&gt;AL$216,AL$217,0),0)</f>
        <v>0</v>
      </c>
      <c r="AM241">
        <f>IF(doba!$T43&lt;=AM$216,IF(doba!$U43&gt;AM$216,AM$217,0),0)</f>
        <v>0</v>
      </c>
      <c r="AN241">
        <f>IF(doba!$T43&lt;=AN$216,IF(doba!$U43&gt;AN$216,AN$217,0),0)</f>
        <v>0</v>
      </c>
      <c r="AO241">
        <f>IF(doba!$T43&lt;=AO$216,IF(doba!$U43&gt;AO$216,AO$217,0),0)</f>
        <v>0</v>
      </c>
      <c r="AP241">
        <f>IF(doba!$T43&lt;=AP$216,IF(doba!$U43&gt;AP$216,AP$217,0),0)</f>
        <v>0</v>
      </c>
      <c r="AQ241">
        <f>IF(doba!$T43&lt;=AQ$216,IF(doba!$U43&gt;AQ$216,AQ$217,0),0)</f>
        <v>0</v>
      </c>
      <c r="AR241">
        <f>IF(doba!$T43&lt;=AR$216,IF(doba!$U43&gt;AR$216,AR$217,0),0)</f>
        <v>0</v>
      </c>
      <c r="AS241">
        <f>IF(doba!$T43&lt;=AS$216,IF(doba!$U43&gt;AS$216,AS$217,0),0)</f>
        <v>0</v>
      </c>
      <c r="AT241">
        <f>IF(doba!$T43&lt;=AT$216,IF(doba!$U43&gt;AT$216,AT$217,0),0)</f>
        <v>0</v>
      </c>
      <c r="AU241">
        <f>IF(doba!$T43&lt;=AU$216,IF(doba!$U43&gt;AU$216,AU$217,0),0)</f>
        <v>0</v>
      </c>
      <c r="AV241">
        <f>IF(doba!$T43&lt;=AV$216,IF(doba!$U43&gt;AV$216,AV$217,0),0)</f>
        <v>0</v>
      </c>
      <c r="AW241">
        <f>IF(doba!$T43&lt;=AW$216,IF(doba!$U43&gt;AW$216,AW$217,0),0)</f>
        <v>0</v>
      </c>
      <c r="AX241">
        <f>IF(doba!$T43&lt;=AX$216,IF(doba!$U43&gt;AX$216,AX$217,0),0)</f>
        <v>0</v>
      </c>
      <c r="AY241">
        <f>IF(doba!$T43&lt;=AY$216,IF(doba!$U43&gt;AY$216,AY$217,0),0)</f>
        <v>0</v>
      </c>
      <c r="AZ241">
        <f>IF(doba!$T43&lt;=AZ$216,IF(doba!$U43&gt;AZ$216,AZ$217,0),0)</f>
        <v>0</v>
      </c>
      <c r="BA241">
        <f>IF(doba!$T43&lt;=BA$216,IF(doba!$U43&gt;BA$216,BA$217,0),0)</f>
        <v>0</v>
      </c>
      <c r="BB241">
        <f>IF(doba!$T43&lt;=BB$216,IF(doba!$U43&gt;BB$216,BB$217,0),0)</f>
        <v>0</v>
      </c>
      <c r="BC241">
        <f>IF(doba!$T43&lt;=BC$216,IF(doba!$U43&gt;BC$216,BC$217,0),0)</f>
        <v>0</v>
      </c>
      <c r="BD241">
        <f>IF(doba!$T43&lt;=BD$216,IF(doba!$U43&gt;BD$216,BD$217,0),0)</f>
        <v>0</v>
      </c>
      <c r="BE241">
        <f>IF(doba!$T43&lt;=BE$216,IF(doba!$U43&gt;BE$216,BE$217,0),0)</f>
        <v>0</v>
      </c>
      <c r="BF241" s="1">
        <f t="shared" si="9"/>
        <v>0</v>
      </c>
    </row>
    <row r="242" spans="1:58" x14ac:dyDescent="0.2">
      <c r="A242">
        <v>25</v>
      </c>
      <c r="B242">
        <f>doba!$T44</f>
        <v>0</v>
      </c>
      <c r="C242">
        <f>doba!$U44</f>
        <v>0</v>
      </c>
      <c r="E242">
        <f>IF(doba!$T44&lt;=E$216,IF(doba!$U44&gt;E$216,E$217,0),0)</f>
        <v>0</v>
      </c>
      <c r="F242">
        <f>IF(doba!$T44&lt;=F$216,IF(doba!$U44&gt;F$216,F$217,0),0)</f>
        <v>0</v>
      </c>
      <c r="G242">
        <f>IF(doba!$T44&lt;=G$216,IF(doba!$U44&gt;G$216,G$217,0),0)</f>
        <v>0</v>
      </c>
      <c r="H242">
        <f>IF(doba!$T44&lt;=H$216,IF(doba!$U44&gt;H$216,H$217,0),0)</f>
        <v>0</v>
      </c>
      <c r="I242">
        <f>IF(doba!$T44&lt;=I$216,IF(doba!$U44&gt;I$216,I$217,0),0)</f>
        <v>0</v>
      </c>
      <c r="J242">
        <f>IF(doba!$T44&lt;=J$216,IF(doba!$U44&gt;J$216,J$217,0),0)</f>
        <v>0</v>
      </c>
      <c r="K242">
        <f>IF(doba!$T44&lt;=K$216,IF(doba!$U44&gt;K$216,K$217,0),0)</f>
        <v>0</v>
      </c>
      <c r="L242">
        <f>IF(doba!$T44&lt;=L$216,IF(doba!$U44&gt;L$216,L$217,0),0)</f>
        <v>0</v>
      </c>
      <c r="M242">
        <f>IF(doba!$T44&lt;=M$216,IF(doba!$U44&gt;M$216,M$217,0),0)</f>
        <v>0</v>
      </c>
      <c r="N242">
        <f>IF(doba!$T44&lt;=N$216,IF(doba!$U44&gt;N$216,N$217,0),0)</f>
        <v>0</v>
      </c>
      <c r="O242">
        <f>IF(doba!$T44&lt;=O$216,IF(doba!$U44&gt;O$216,O$217,0),0)</f>
        <v>0</v>
      </c>
      <c r="P242">
        <f>IF(doba!$T44&lt;=P$216,IF(doba!$U44&gt;P$216,P$217,0),0)</f>
        <v>0</v>
      </c>
      <c r="Q242">
        <f>IF(doba!$T44&lt;=Q$216,IF(doba!$U44&gt;Q$216,Q$217,0),0)</f>
        <v>0</v>
      </c>
      <c r="R242">
        <f>IF(doba!$T44&lt;=R$216,IF(doba!$U44&gt;R$216,R$217,0),0)</f>
        <v>0</v>
      </c>
      <c r="S242">
        <f>IF(doba!$T44&lt;=S$216,IF(doba!$U44&gt;S$216,S$217,0),0)</f>
        <v>0</v>
      </c>
      <c r="T242">
        <f>IF(doba!$T44&lt;=T$216,IF(doba!$U44&gt;T$216,T$217,0),0)</f>
        <v>0</v>
      </c>
      <c r="U242">
        <f>IF(doba!$T44&lt;=U$216,IF(doba!$U44&gt;U$216,U$217,0),0)</f>
        <v>0</v>
      </c>
      <c r="V242">
        <f>IF(doba!$T44&lt;=V$216,IF(doba!$U44&gt;V$216,V$217,0),0)</f>
        <v>0</v>
      </c>
      <c r="W242">
        <f>IF(doba!$T44&lt;=W$216,IF(doba!$U44&gt;W$216,W$217,0),0)</f>
        <v>0</v>
      </c>
      <c r="X242">
        <f>IF(doba!$T44&lt;=X$216,IF(doba!$U44&gt;X$216,X$217,0),0)</f>
        <v>0</v>
      </c>
      <c r="Y242">
        <f>IF(doba!$T44&lt;=Y$216,IF(doba!$U44&gt;Y$216,Y$217,0),0)</f>
        <v>0</v>
      </c>
      <c r="Z242">
        <f>IF(doba!$T44&lt;=Z$216,IF(doba!$U44&gt;Z$216,Z$217,0),0)</f>
        <v>0</v>
      </c>
      <c r="AA242">
        <f>IF(doba!$T44&lt;=AA$216,IF(doba!$U44&gt;AA$216,AA$217,0),0)</f>
        <v>0</v>
      </c>
      <c r="AB242">
        <f>IF(doba!$T44&lt;=AB$216,IF(doba!$U44&gt;AB$216,AB$217,0),0)</f>
        <v>0</v>
      </c>
      <c r="AC242" s="1">
        <f t="shared" si="8"/>
        <v>0</v>
      </c>
      <c r="AH242">
        <f>IF(doba!$T44&lt;=AH$216,IF(doba!$U44&gt;AH$216,AH$217,0),0)</f>
        <v>0</v>
      </c>
      <c r="AI242">
        <f>IF(doba!$T44&lt;=AI$216,IF(doba!$U44&gt;AI$216,AI$217,0),0)</f>
        <v>0</v>
      </c>
      <c r="AJ242">
        <f>IF(doba!$T44&lt;=AJ$216,IF(doba!$U44&gt;AJ$216,AJ$217,0),0)</f>
        <v>0</v>
      </c>
      <c r="AK242">
        <f>IF(doba!$T44&lt;=AK$216,IF(doba!$U44&gt;AK$216,AK$217,0),0)</f>
        <v>0</v>
      </c>
      <c r="AL242">
        <f>IF(doba!$T44&lt;=AL$216,IF(doba!$U44&gt;AL$216,AL$217,0),0)</f>
        <v>0</v>
      </c>
      <c r="AM242">
        <f>IF(doba!$T44&lt;=AM$216,IF(doba!$U44&gt;AM$216,AM$217,0),0)</f>
        <v>0</v>
      </c>
      <c r="AN242">
        <f>IF(doba!$T44&lt;=AN$216,IF(doba!$U44&gt;AN$216,AN$217,0),0)</f>
        <v>0</v>
      </c>
      <c r="AO242">
        <f>IF(doba!$T44&lt;=AO$216,IF(doba!$U44&gt;AO$216,AO$217,0),0)</f>
        <v>0</v>
      </c>
      <c r="AP242">
        <f>IF(doba!$T44&lt;=AP$216,IF(doba!$U44&gt;AP$216,AP$217,0),0)</f>
        <v>0</v>
      </c>
      <c r="AQ242">
        <f>IF(doba!$T44&lt;=AQ$216,IF(doba!$U44&gt;AQ$216,AQ$217,0),0)</f>
        <v>0</v>
      </c>
      <c r="AR242">
        <f>IF(doba!$T44&lt;=AR$216,IF(doba!$U44&gt;AR$216,AR$217,0),0)</f>
        <v>0</v>
      </c>
      <c r="AS242">
        <f>IF(doba!$T44&lt;=AS$216,IF(doba!$U44&gt;AS$216,AS$217,0),0)</f>
        <v>0</v>
      </c>
      <c r="AT242">
        <f>IF(doba!$T44&lt;=AT$216,IF(doba!$U44&gt;AT$216,AT$217,0),0)</f>
        <v>0</v>
      </c>
      <c r="AU242">
        <f>IF(doba!$T44&lt;=AU$216,IF(doba!$U44&gt;AU$216,AU$217,0),0)</f>
        <v>0</v>
      </c>
      <c r="AV242">
        <f>IF(doba!$T44&lt;=AV$216,IF(doba!$U44&gt;AV$216,AV$217,0),0)</f>
        <v>0</v>
      </c>
      <c r="AW242">
        <f>IF(doba!$T44&lt;=AW$216,IF(doba!$U44&gt;AW$216,AW$217,0),0)</f>
        <v>0</v>
      </c>
      <c r="AX242">
        <f>IF(doba!$T44&lt;=AX$216,IF(doba!$U44&gt;AX$216,AX$217,0),0)</f>
        <v>0</v>
      </c>
      <c r="AY242">
        <f>IF(doba!$T44&lt;=AY$216,IF(doba!$U44&gt;AY$216,AY$217,0),0)</f>
        <v>0</v>
      </c>
      <c r="AZ242">
        <f>IF(doba!$T44&lt;=AZ$216,IF(doba!$U44&gt;AZ$216,AZ$217,0),0)</f>
        <v>0</v>
      </c>
      <c r="BA242">
        <f>IF(doba!$T44&lt;=BA$216,IF(doba!$U44&gt;BA$216,BA$217,0),0)</f>
        <v>0</v>
      </c>
      <c r="BB242">
        <f>IF(doba!$T44&lt;=BB$216,IF(doba!$U44&gt;BB$216,BB$217,0),0)</f>
        <v>0</v>
      </c>
      <c r="BC242">
        <f>IF(doba!$T44&lt;=BC$216,IF(doba!$U44&gt;BC$216,BC$217,0),0)</f>
        <v>0</v>
      </c>
      <c r="BD242">
        <f>IF(doba!$T44&lt;=BD$216,IF(doba!$U44&gt;BD$216,BD$217,0),0)</f>
        <v>0</v>
      </c>
      <c r="BE242">
        <f>IF(doba!$T44&lt;=BE$216,IF(doba!$U44&gt;BE$216,BE$217,0),0)</f>
        <v>0</v>
      </c>
      <c r="BF242" s="1">
        <f t="shared" si="9"/>
        <v>0</v>
      </c>
    </row>
    <row r="243" spans="1:58" x14ac:dyDescent="0.2">
      <c r="A243">
        <v>26</v>
      </c>
      <c r="B243">
        <f>doba!$T45</f>
        <v>0</v>
      </c>
      <c r="C243">
        <f>doba!$U45</f>
        <v>0</v>
      </c>
      <c r="E243">
        <f>IF(doba!$T45&lt;=E$216,IF(doba!$U45&gt;E$216,E$217,0),0)</f>
        <v>0</v>
      </c>
      <c r="F243">
        <f>IF(doba!$T45&lt;=F$216,IF(doba!$U45&gt;F$216,F$217,0),0)</f>
        <v>0</v>
      </c>
      <c r="G243">
        <f>IF(doba!$T45&lt;=G$216,IF(doba!$U45&gt;G$216,G$217,0),0)</f>
        <v>0</v>
      </c>
      <c r="H243">
        <f>IF(doba!$T45&lt;=H$216,IF(doba!$U45&gt;H$216,H$217,0),0)</f>
        <v>0</v>
      </c>
      <c r="I243">
        <f>IF(doba!$T45&lt;=I$216,IF(doba!$U45&gt;I$216,I$217,0),0)</f>
        <v>0</v>
      </c>
      <c r="J243">
        <f>IF(doba!$T45&lt;=J$216,IF(doba!$U45&gt;J$216,J$217,0),0)</f>
        <v>0</v>
      </c>
      <c r="K243">
        <f>IF(doba!$T45&lt;=K$216,IF(doba!$U45&gt;K$216,K$217,0),0)</f>
        <v>0</v>
      </c>
      <c r="L243">
        <f>IF(doba!$T45&lt;=L$216,IF(doba!$U45&gt;L$216,L$217,0),0)</f>
        <v>0</v>
      </c>
      <c r="M243">
        <f>IF(doba!$T45&lt;=M$216,IF(doba!$U45&gt;M$216,M$217,0),0)</f>
        <v>0</v>
      </c>
      <c r="N243">
        <f>IF(doba!$T45&lt;=N$216,IF(doba!$U45&gt;N$216,N$217,0),0)</f>
        <v>0</v>
      </c>
      <c r="O243">
        <f>IF(doba!$T45&lt;=O$216,IF(doba!$U45&gt;O$216,O$217,0),0)</f>
        <v>0</v>
      </c>
      <c r="P243">
        <f>IF(doba!$T45&lt;=P$216,IF(doba!$U45&gt;P$216,P$217,0),0)</f>
        <v>0</v>
      </c>
      <c r="Q243">
        <f>IF(doba!$T45&lt;=Q$216,IF(doba!$U45&gt;Q$216,Q$217,0),0)</f>
        <v>0</v>
      </c>
      <c r="R243">
        <f>IF(doba!$T45&lt;=R$216,IF(doba!$U45&gt;R$216,R$217,0),0)</f>
        <v>0</v>
      </c>
      <c r="S243">
        <f>IF(doba!$T45&lt;=S$216,IF(doba!$U45&gt;S$216,S$217,0),0)</f>
        <v>0</v>
      </c>
      <c r="T243">
        <f>IF(doba!$T45&lt;=T$216,IF(doba!$U45&gt;T$216,T$217,0),0)</f>
        <v>0</v>
      </c>
      <c r="U243">
        <f>IF(doba!$T45&lt;=U$216,IF(doba!$U45&gt;U$216,U$217,0),0)</f>
        <v>0</v>
      </c>
      <c r="V243">
        <f>IF(doba!$T45&lt;=V$216,IF(doba!$U45&gt;V$216,V$217,0),0)</f>
        <v>0</v>
      </c>
      <c r="W243">
        <f>IF(doba!$T45&lt;=W$216,IF(doba!$U45&gt;W$216,W$217,0),0)</f>
        <v>0</v>
      </c>
      <c r="X243">
        <f>IF(doba!$T45&lt;=X$216,IF(doba!$U45&gt;X$216,X$217,0),0)</f>
        <v>0</v>
      </c>
      <c r="Y243">
        <f>IF(doba!$T45&lt;=Y$216,IF(doba!$U45&gt;Y$216,Y$217,0),0)</f>
        <v>0</v>
      </c>
      <c r="Z243">
        <f>IF(doba!$T45&lt;=Z$216,IF(doba!$U45&gt;Z$216,Z$217,0),0)</f>
        <v>0</v>
      </c>
      <c r="AA243">
        <f>IF(doba!$T45&lt;=AA$216,IF(doba!$U45&gt;AA$216,AA$217,0),0)</f>
        <v>0</v>
      </c>
      <c r="AB243">
        <f>IF(doba!$T45&lt;=AB$216,IF(doba!$U45&gt;AB$216,AB$217,0),0)</f>
        <v>0</v>
      </c>
      <c r="AC243" s="1">
        <f t="shared" si="8"/>
        <v>0</v>
      </c>
      <c r="AH243">
        <f>IF(doba!$T45&lt;=AH$216,IF(doba!$U45&gt;AH$216,AH$217,0),0)</f>
        <v>0</v>
      </c>
      <c r="AI243">
        <f>IF(doba!$T45&lt;=AI$216,IF(doba!$U45&gt;AI$216,AI$217,0),0)</f>
        <v>0</v>
      </c>
      <c r="AJ243">
        <f>IF(doba!$T45&lt;=AJ$216,IF(doba!$U45&gt;AJ$216,AJ$217,0),0)</f>
        <v>0</v>
      </c>
      <c r="AK243">
        <f>IF(doba!$T45&lt;=AK$216,IF(doba!$U45&gt;AK$216,AK$217,0),0)</f>
        <v>0</v>
      </c>
      <c r="AL243">
        <f>IF(doba!$T45&lt;=AL$216,IF(doba!$U45&gt;AL$216,AL$217,0),0)</f>
        <v>0</v>
      </c>
      <c r="AM243">
        <f>IF(doba!$T45&lt;=AM$216,IF(doba!$U45&gt;AM$216,AM$217,0),0)</f>
        <v>0</v>
      </c>
      <c r="AN243">
        <f>IF(doba!$T45&lt;=AN$216,IF(doba!$U45&gt;AN$216,AN$217,0),0)</f>
        <v>0</v>
      </c>
      <c r="AO243">
        <f>IF(doba!$T45&lt;=AO$216,IF(doba!$U45&gt;AO$216,AO$217,0),0)</f>
        <v>0</v>
      </c>
      <c r="AP243">
        <f>IF(doba!$T45&lt;=AP$216,IF(doba!$U45&gt;AP$216,AP$217,0),0)</f>
        <v>0</v>
      </c>
      <c r="AQ243">
        <f>IF(doba!$T45&lt;=AQ$216,IF(doba!$U45&gt;AQ$216,AQ$217,0),0)</f>
        <v>0</v>
      </c>
      <c r="AR243">
        <f>IF(doba!$T45&lt;=AR$216,IF(doba!$U45&gt;AR$216,AR$217,0),0)</f>
        <v>0</v>
      </c>
      <c r="AS243">
        <f>IF(doba!$T45&lt;=AS$216,IF(doba!$U45&gt;AS$216,AS$217,0),0)</f>
        <v>0</v>
      </c>
      <c r="AT243">
        <f>IF(doba!$T45&lt;=AT$216,IF(doba!$U45&gt;AT$216,AT$217,0),0)</f>
        <v>0</v>
      </c>
      <c r="AU243">
        <f>IF(doba!$T45&lt;=AU$216,IF(doba!$U45&gt;AU$216,AU$217,0),0)</f>
        <v>0</v>
      </c>
      <c r="AV243">
        <f>IF(doba!$T45&lt;=AV$216,IF(doba!$U45&gt;AV$216,AV$217,0),0)</f>
        <v>0</v>
      </c>
      <c r="AW243">
        <f>IF(doba!$T45&lt;=AW$216,IF(doba!$U45&gt;AW$216,AW$217,0),0)</f>
        <v>0</v>
      </c>
      <c r="AX243">
        <f>IF(doba!$T45&lt;=AX$216,IF(doba!$U45&gt;AX$216,AX$217,0),0)</f>
        <v>0</v>
      </c>
      <c r="AY243">
        <f>IF(doba!$T45&lt;=AY$216,IF(doba!$U45&gt;AY$216,AY$217,0),0)</f>
        <v>0</v>
      </c>
      <c r="AZ243">
        <f>IF(doba!$T45&lt;=AZ$216,IF(doba!$U45&gt;AZ$216,AZ$217,0),0)</f>
        <v>0</v>
      </c>
      <c r="BA243">
        <f>IF(doba!$T45&lt;=BA$216,IF(doba!$U45&gt;BA$216,BA$217,0),0)</f>
        <v>0</v>
      </c>
      <c r="BB243">
        <f>IF(doba!$T45&lt;=BB$216,IF(doba!$U45&gt;BB$216,BB$217,0),0)</f>
        <v>0</v>
      </c>
      <c r="BC243">
        <f>IF(doba!$T45&lt;=BC$216,IF(doba!$U45&gt;BC$216,BC$217,0),0)</f>
        <v>0</v>
      </c>
      <c r="BD243">
        <f>IF(doba!$T45&lt;=BD$216,IF(doba!$U45&gt;BD$216,BD$217,0),0)</f>
        <v>0</v>
      </c>
      <c r="BE243">
        <f>IF(doba!$T45&lt;=BE$216,IF(doba!$U45&gt;BE$216,BE$217,0),0)</f>
        <v>0</v>
      </c>
      <c r="BF243" s="1">
        <f t="shared" si="9"/>
        <v>0</v>
      </c>
    </row>
    <row r="244" spans="1:58" x14ac:dyDescent="0.2">
      <c r="A244">
        <v>27</v>
      </c>
      <c r="B244">
        <f>doba!$T46</f>
        <v>0</v>
      </c>
      <c r="C244">
        <f>doba!$U46</f>
        <v>0</v>
      </c>
      <c r="E244">
        <f>IF(doba!$T46&lt;=E$216,IF(doba!$U46&gt;E$216,E$217,0),0)</f>
        <v>0</v>
      </c>
      <c r="F244">
        <f>IF(doba!$T46&lt;=F$216,IF(doba!$U46&gt;F$216,F$217,0),0)</f>
        <v>0</v>
      </c>
      <c r="G244">
        <f>IF(doba!$T46&lt;=G$216,IF(doba!$U46&gt;G$216,G$217,0),0)</f>
        <v>0</v>
      </c>
      <c r="H244">
        <f>IF(doba!$T46&lt;=H$216,IF(doba!$U46&gt;H$216,H$217,0),0)</f>
        <v>0</v>
      </c>
      <c r="I244">
        <f>IF(doba!$T46&lt;=I$216,IF(doba!$U46&gt;I$216,I$217,0),0)</f>
        <v>0</v>
      </c>
      <c r="J244">
        <f>IF(doba!$T46&lt;=J$216,IF(doba!$U46&gt;J$216,J$217,0),0)</f>
        <v>0</v>
      </c>
      <c r="K244">
        <f>IF(doba!$T46&lt;=K$216,IF(doba!$U46&gt;K$216,K$217,0),0)</f>
        <v>0</v>
      </c>
      <c r="L244">
        <f>IF(doba!$T46&lt;=L$216,IF(doba!$U46&gt;L$216,L$217,0),0)</f>
        <v>0</v>
      </c>
      <c r="M244">
        <f>IF(doba!$T46&lt;=M$216,IF(doba!$U46&gt;M$216,M$217,0),0)</f>
        <v>0</v>
      </c>
      <c r="N244">
        <f>IF(doba!$T46&lt;=N$216,IF(doba!$U46&gt;N$216,N$217,0),0)</f>
        <v>0</v>
      </c>
      <c r="O244">
        <f>IF(doba!$T46&lt;=O$216,IF(doba!$U46&gt;O$216,O$217,0),0)</f>
        <v>0</v>
      </c>
      <c r="P244">
        <f>IF(doba!$T46&lt;=P$216,IF(doba!$U46&gt;P$216,P$217,0),0)</f>
        <v>0</v>
      </c>
      <c r="Q244">
        <f>IF(doba!$T46&lt;=Q$216,IF(doba!$U46&gt;Q$216,Q$217,0),0)</f>
        <v>0</v>
      </c>
      <c r="R244">
        <f>IF(doba!$T46&lt;=R$216,IF(doba!$U46&gt;R$216,R$217,0),0)</f>
        <v>0</v>
      </c>
      <c r="S244">
        <f>IF(doba!$T46&lt;=S$216,IF(doba!$U46&gt;S$216,S$217,0),0)</f>
        <v>0</v>
      </c>
      <c r="T244">
        <f>IF(doba!$T46&lt;=T$216,IF(doba!$U46&gt;T$216,T$217,0),0)</f>
        <v>0</v>
      </c>
      <c r="U244">
        <f>IF(doba!$T46&lt;=U$216,IF(doba!$U46&gt;U$216,U$217,0),0)</f>
        <v>0</v>
      </c>
      <c r="V244">
        <f>IF(doba!$T46&lt;=V$216,IF(doba!$U46&gt;V$216,V$217,0),0)</f>
        <v>0</v>
      </c>
      <c r="W244">
        <f>IF(doba!$T46&lt;=W$216,IF(doba!$U46&gt;W$216,W$217,0),0)</f>
        <v>0</v>
      </c>
      <c r="X244">
        <f>IF(doba!$T46&lt;=X$216,IF(doba!$U46&gt;X$216,X$217,0),0)</f>
        <v>0</v>
      </c>
      <c r="Y244">
        <f>IF(doba!$T46&lt;=Y$216,IF(doba!$U46&gt;Y$216,Y$217,0),0)</f>
        <v>0</v>
      </c>
      <c r="Z244">
        <f>IF(doba!$T46&lt;=Z$216,IF(doba!$U46&gt;Z$216,Z$217,0),0)</f>
        <v>0</v>
      </c>
      <c r="AA244">
        <f>IF(doba!$T46&lt;=AA$216,IF(doba!$U46&gt;AA$216,AA$217,0),0)</f>
        <v>0</v>
      </c>
      <c r="AB244">
        <f>IF(doba!$T46&lt;=AB$216,IF(doba!$U46&gt;AB$216,AB$217,0),0)</f>
        <v>0</v>
      </c>
      <c r="AC244" s="1">
        <f t="shared" si="8"/>
        <v>0</v>
      </c>
      <c r="AH244">
        <f>IF(doba!$T46&lt;=AH$216,IF(doba!$U46&gt;AH$216,AH$217,0),0)</f>
        <v>0</v>
      </c>
      <c r="AI244">
        <f>IF(doba!$T46&lt;=AI$216,IF(doba!$U46&gt;AI$216,AI$217,0),0)</f>
        <v>0</v>
      </c>
      <c r="AJ244">
        <f>IF(doba!$T46&lt;=AJ$216,IF(doba!$U46&gt;AJ$216,AJ$217,0),0)</f>
        <v>0</v>
      </c>
      <c r="AK244">
        <f>IF(doba!$T46&lt;=AK$216,IF(doba!$U46&gt;AK$216,AK$217,0),0)</f>
        <v>0</v>
      </c>
      <c r="AL244">
        <f>IF(doba!$T46&lt;=AL$216,IF(doba!$U46&gt;AL$216,AL$217,0),0)</f>
        <v>0</v>
      </c>
      <c r="AM244">
        <f>IF(doba!$T46&lt;=AM$216,IF(doba!$U46&gt;AM$216,AM$217,0),0)</f>
        <v>0</v>
      </c>
      <c r="AN244">
        <f>IF(doba!$T46&lt;=AN$216,IF(doba!$U46&gt;AN$216,AN$217,0),0)</f>
        <v>0</v>
      </c>
      <c r="AO244">
        <f>IF(doba!$T46&lt;=AO$216,IF(doba!$U46&gt;AO$216,AO$217,0),0)</f>
        <v>0</v>
      </c>
      <c r="AP244">
        <f>IF(doba!$T46&lt;=AP$216,IF(doba!$U46&gt;AP$216,AP$217,0),0)</f>
        <v>0</v>
      </c>
      <c r="AQ244">
        <f>IF(doba!$T46&lt;=AQ$216,IF(doba!$U46&gt;AQ$216,AQ$217,0),0)</f>
        <v>0</v>
      </c>
      <c r="AR244">
        <f>IF(doba!$T46&lt;=AR$216,IF(doba!$U46&gt;AR$216,AR$217,0),0)</f>
        <v>0</v>
      </c>
      <c r="AS244">
        <f>IF(doba!$T46&lt;=AS$216,IF(doba!$U46&gt;AS$216,AS$217,0),0)</f>
        <v>0</v>
      </c>
      <c r="AT244">
        <f>IF(doba!$T46&lt;=AT$216,IF(doba!$U46&gt;AT$216,AT$217,0),0)</f>
        <v>0</v>
      </c>
      <c r="AU244">
        <f>IF(doba!$T46&lt;=AU$216,IF(doba!$U46&gt;AU$216,AU$217,0),0)</f>
        <v>0</v>
      </c>
      <c r="AV244">
        <f>IF(doba!$T46&lt;=AV$216,IF(doba!$U46&gt;AV$216,AV$217,0),0)</f>
        <v>0</v>
      </c>
      <c r="AW244">
        <f>IF(doba!$T46&lt;=AW$216,IF(doba!$U46&gt;AW$216,AW$217,0),0)</f>
        <v>0</v>
      </c>
      <c r="AX244">
        <f>IF(doba!$T46&lt;=AX$216,IF(doba!$U46&gt;AX$216,AX$217,0),0)</f>
        <v>0</v>
      </c>
      <c r="AY244">
        <f>IF(doba!$T46&lt;=AY$216,IF(doba!$U46&gt;AY$216,AY$217,0),0)</f>
        <v>0</v>
      </c>
      <c r="AZ244">
        <f>IF(doba!$T46&lt;=AZ$216,IF(doba!$U46&gt;AZ$216,AZ$217,0),0)</f>
        <v>0</v>
      </c>
      <c r="BA244">
        <f>IF(doba!$T46&lt;=BA$216,IF(doba!$U46&gt;BA$216,BA$217,0),0)</f>
        <v>0</v>
      </c>
      <c r="BB244">
        <f>IF(doba!$T46&lt;=BB$216,IF(doba!$U46&gt;BB$216,BB$217,0),0)</f>
        <v>0</v>
      </c>
      <c r="BC244">
        <f>IF(doba!$T46&lt;=BC$216,IF(doba!$U46&gt;BC$216,BC$217,0),0)</f>
        <v>0</v>
      </c>
      <c r="BD244">
        <f>IF(doba!$T46&lt;=BD$216,IF(doba!$U46&gt;BD$216,BD$217,0),0)</f>
        <v>0</v>
      </c>
      <c r="BE244">
        <f>IF(doba!$T46&lt;=BE$216,IF(doba!$U46&gt;BE$216,BE$217,0),0)</f>
        <v>0</v>
      </c>
      <c r="BF244" s="1">
        <f t="shared" si="9"/>
        <v>0</v>
      </c>
    </row>
    <row r="245" spans="1:58" x14ac:dyDescent="0.2">
      <c r="A245">
        <v>28</v>
      </c>
      <c r="B245">
        <f>doba!$T47</f>
        <v>0</v>
      </c>
      <c r="C245">
        <f>doba!$U47</f>
        <v>0</v>
      </c>
      <c r="E245">
        <f>IF(doba!$T47&lt;=E$216,IF(doba!$U47&gt;E$216,E$217,0),0)</f>
        <v>0</v>
      </c>
      <c r="F245">
        <f>IF(doba!$T47&lt;=F$216,IF(doba!$U47&gt;F$216,F$217,0),0)</f>
        <v>0</v>
      </c>
      <c r="G245">
        <f>IF(doba!$T47&lt;=G$216,IF(doba!$U47&gt;G$216,G$217,0),0)</f>
        <v>0</v>
      </c>
      <c r="H245">
        <f>IF(doba!$T47&lt;=H$216,IF(doba!$U47&gt;H$216,H$217,0),0)</f>
        <v>0</v>
      </c>
      <c r="I245">
        <f>IF(doba!$T47&lt;=I$216,IF(doba!$U47&gt;I$216,I$217,0),0)</f>
        <v>0</v>
      </c>
      <c r="J245">
        <f>IF(doba!$T47&lt;=J$216,IF(doba!$U47&gt;J$216,J$217,0),0)</f>
        <v>0</v>
      </c>
      <c r="K245">
        <f>IF(doba!$T47&lt;=K$216,IF(doba!$U47&gt;K$216,K$217,0),0)</f>
        <v>0</v>
      </c>
      <c r="L245">
        <f>IF(doba!$T47&lt;=L$216,IF(doba!$U47&gt;L$216,L$217,0),0)</f>
        <v>0</v>
      </c>
      <c r="M245">
        <f>IF(doba!$T47&lt;=M$216,IF(doba!$U47&gt;M$216,M$217,0),0)</f>
        <v>0</v>
      </c>
      <c r="N245">
        <f>IF(doba!$T47&lt;=N$216,IF(doba!$U47&gt;N$216,N$217,0),0)</f>
        <v>0</v>
      </c>
      <c r="O245">
        <f>IF(doba!$T47&lt;=O$216,IF(doba!$U47&gt;O$216,O$217,0),0)</f>
        <v>0</v>
      </c>
      <c r="P245">
        <f>IF(doba!$T47&lt;=P$216,IF(doba!$U47&gt;P$216,P$217,0),0)</f>
        <v>0</v>
      </c>
      <c r="Q245">
        <f>IF(doba!$T47&lt;=Q$216,IF(doba!$U47&gt;Q$216,Q$217,0),0)</f>
        <v>0</v>
      </c>
      <c r="R245">
        <f>IF(doba!$T47&lt;=R$216,IF(doba!$U47&gt;R$216,R$217,0),0)</f>
        <v>0</v>
      </c>
      <c r="S245">
        <f>IF(doba!$T47&lt;=S$216,IF(doba!$U47&gt;S$216,S$217,0),0)</f>
        <v>0</v>
      </c>
      <c r="T245">
        <f>IF(doba!$T47&lt;=T$216,IF(doba!$U47&gt;T$216,T$217,0),0)</f>
        <v>0</v>
      </c>
      <c r="U245">
        <f>IF(doba!$T47&lt;=U$216,IF(doba!$U47&gt;U$216,U$217,0),0)</f>
        <v>0</v>
      </c>
      <c r="V245">
        <f>IF(doba!$T47&lt;=V$216,IF(doba!$U47&gt;V$216,V$217,0),0)</f>
        <v>0</v>
      </c>
      <c r="W245">
        <f>IF(doba!$T47&lt;=W$216,IF(doba!$U47&gt;W$216,W$217,0),0)</f>
        <v>0</v>
      </c>
      <c r="X245">
        <f>IF(doba!$T47&lt;=X$216,IF(doba!$U47&gt;X$216,X$217,0),0)</f>
        <v>0</v>
      </c>
      <c r="Y245">
        <f>IF(doba!$T47&lt;=Y$216,IF(doba!$U47&gt;Y$216,Y$217,0),0)</f>
        <v>0</v>
      </c>
      <c r="Z245">
        <f>IF(doba!$T47&lt;=Z$216,IF(doba!$U47&gt;Z$216,Z$217,0),0)</f>
        <v>0</v>
      </c>
      <c r="AA245">
        <f>IF(doba!$T47&lt;=AA$216,IF(doba!$U47&gt;AA$216,AA$217,0),0)</f>
        <v>0</v>
      </c>
      <c r="AB245">
        <f>IF(doba!$T47&lt;=AB$216,IF(doba!$U47&gt;AB$216,AB$217,0),0)</f>
        <v>0</v>
      </c>
      <c r="AC245" s="1">
        <f t="shared" si="8"/>
        <v>0</v>
      </c>
      <c r="AH245">
        <f>IF(doba!$T47&lt;=AH$216,IF(doba!$U47&gt;AH$216,AH$217,0),0)</f>
        <v>0</v>
      </c>
      <c r="AI245">
        <f>IF(doba!$T47&lt;=AI$216,IF(doba!$U47&gt;AI$216,AI$217,0),0)</f>
        <v>0</v>
      </c>
      <c r="AJ245">
        <f>IF(doba!$T47&lt;=AJ$216,IF(doba!$U47&gt;AJ$216,AJ$217,0),0)</f>
        <v>0</v>
      </c>
      <c r="AK245">
        <f>IF(doba!$T47&lt;=AK$216,IF(doba!$U47&gt;AK$216,AK$217,0),0)</f>
        <v>0</v>
      </c>
      <c r="AL245">
        <f>IF(doba!$T47&lt;=AL$216,IF(doba!$U47&gt;AL$216,AL$217,0),0)</f>
        <v>0</v>
      </c>
      <c r="AM245">
        <f>IF(doba!$T47&lt;=AM$216,IF(doba!$U47&gt;AM$216,AM$217,0),0)</f>
        <v>0</v>
      </c>
      <c r="AN245">
        <f>IF(doba!$T47&lt;=AN$216,IF(doba!$U47&gt;AN$216,AN$217,0),0)</f>
        <v>0</v>
      </c>
      <c r="AO245">
        <f>IF(doba!$T47&lt;=AO$216,IF(doba!$U47&gt;AO$216,AO$217,0),0)</f>
        <v>0</v>
      </c>
      <c r="AP245">
        <f>IF(doba!$T47&lt;=AP$216,IF(doba!$U47&gt;AP$216,AP$217,0),0)</f>
        <v>0</v>
      </c>
      <c r="AQ245">
        <f>IF(doba!$T47&lt;=AQ$216,IF(doba!$U47&gt;AQ$216,AQ$217,0),0)</f>
        <v>0</v>
      </c>
      <c r="AR245">
        <f>IF(doba!$T47&lt;=AR$216,IF(doba!$U47&gt;AR$216,AR$217,0),0)</f>
        <v>0</v>
      </c>
      <c r="AS245">
        <f>IF(doba!$T47&lt;=AS$216,IF(doba!$U47&gt;AS$216,AS$217,0),0)</f>
        <v>0</v>
      </c>
      <c r="AT245">
        <f>IF(doba!$T47&lt;=AT$216,IF(doba!$U47&gt;AT$216,AT$217,0),0)</f>
        <v>0</v>
      </c>
      <c r="AU245">
        <f>IF(doba!$T47&lt;=AU$216,IF(doba!$U47&gt;AU$216,AU$217,0),0)</f>
        <v>0</v>
      </c>
      <c r="AV245">
        <f>IF(doba!$T47&lt;=AV$216,IF(doba!$U47&gt;AV$216,AV$217,0),0)</f>
        <v>0</v>
      </c>
      <c r="AW245">
        <f>IF(doba!$T47&lt;=AW$216,IF(doba!$U47&gt;AW$216,AW$217,0),0)</f>
        <v>0</v>
      </c>
      <c r="AX245">
        <f>IF(doba!$T47&lt;=AX$216,IF(doba!$U47&gt;AX$216,AX$217,0),0)</f>
        <v>0</v>
      </c>
      <c r="AY245">
        <f>IF(doba!$T47&lt;=AY$216,IF(doba!$U47&gt;AY$216,AY$217,0),0)</f>
        <v>0</v>
      </c>
      <c r="AZ245">
        <f>IF(doba!$T47&lt;=AZ$216,IF(doba!$U47&gt;AZ$216,AZ$217,0),0)</f>
        <v>0</v>
      </c>
      <c r="BA245">
        <f>IF(doba!$T47&lt;=BA$216,IF(doba!$U47&gt;BA$216,BA$217,0),0)</f>
        <v>0</v>
      </c>
      <c r="BB245">
        <f>IF(doba!$T47&lt;=BB$216,IF(doba!$U47&gt;BB$216,BB$217,0),0)</f>
        <v>0</v>
      </c>
      <c r="BC245">
        <f>IF(doba!$T47&lt;=BC$216,IF(doba!$U47&gt;BC$216,BC$217,0),0)</f>
        <v>0</v>
      </c>
      <c r="BD245">
        <f>IF(doba!$T47&lt;=BD$216,IF(doba!$U47&gt;BD$216,BD$217,0),0)</f>
        <v>0</v>
      </c>
      <c r="BE245">
        <f>IF(doba!$T47&lt;=BE$216,IF(doba!$U47&gt;BE$216,BE$217,0),0)</f>
        <v>0</v>
      </c>
      <c r="BF245" s="1">
        <f t="shared" si="9"/>
        <v>0</v>
      </c>
    </row>
    <row r="246" spans="1:58" x14ac:dyDescent="0.2">
      <c r="A246">
        <v>29</v>
      </c>
      <c r="B246">
        <f>doba!$T48</f>
        <v>0</v>
      </c>
      <c r="C246">
        <f>doba!$U48</f>
        <v>0</v>
      </c>
      <c r="E246">
        <f>IF(doba!$T48&lt;=E$216,IF(doba!$U48&gt;E$216,E$217,0),0)</f>
        <v>0</v>
      </c>
      <c r="F246">
        <f>IF(doba!$T48&lt;=F$216,IF(doba!$U48&gt;F$216,F$217,0),0)</f>
        <v>0</v>
      </c>
      <c r="G246">
        <f>IF(doba!$T48&lt;=G$216,IF(doba!$U48&gt;G$216,G$217,0),0)</f>
        <v>0</v>
      </c>
      <c r="H246">
        <f>IF(doba!$T48&lt;=H$216,IF(doba!$U48&gt;H$216,H$217,0),0)</f>
        <v>0</v>
      </c>
      <c r="I246">
        <f>IF(doba!$T48&lt;=I$216,IF(doba!$U48&gt;I$216,I$217,0),0)</f>
        <v>0</v>
      </c>
      <c r="J246">
        <f>IF(doba!$T48&lt;=J$216,IF(doba!$U48&gt;J$216,J$217,0),0)</f>
        <v>0</v>
      </c>
      <c r="K246">
        <f>IF(doba!$T48&lt;=K$216,IF(doba!$U48&gt;K$216,K$217,0),0)</f>
        <v>0</v>
      </c>
      <c r="L246">
        <f>IF(doba!$T48&lt;=L$216,IF(doba!$U48&gt;L$216,L$217,0),0)</f>
        <v>0</v>
      </c>
      <c r="M246">
        <f>IF(doba!$T48&lt;=M$216,IF(doba!$U48&gt;M$216,M$217,0),0)</f>
        <v>0</v>
      </c>
      <c r="N246">
        <f>IF(doba!$T48&lt;=N$216,IF(doba!$U48&gt;N$216,N$217,0),0)</f>
        <v>0</v>
      </c>
      <c r="O246">
        <f>IF(doba!$T48&lt;=O$216,IF(doba!$U48&gt;O$216,O$217,0),0)</f>
        <v>0</v>
      </c>
      <c r="P246">
        <f>IF(doba!$T48&lt;=P$216,IF(doba!$U48&gt;P$216,P$217,0),0)</f>
        <v>0</v>
      </c>
      <c r="Q246">
        <f>IF(doba!$T48&lt;=Q$216,IF(doba!$U48&gt;Q$216,Q$217,0),0)</f>
        <v>0</v>
      </c>
      <c r="R246">
        <f>IF(doba!$T48&lt;=R$216,IF(doba!$U48&gt;R$216,R$217,0),0)</f>
        <v>0</v>
      </c>
      <c r="S246">
        <f>IF(doba!$T48&lt;=S$216,IF(doba!$U48&gt;S$216,S$217,0),0)</f>
        <v>0</v>
      </c>
      <c r="T246">
        <f>IF(doba!$T48&lt;=T$216,IF(doba!$U48&gt;T$216,T$217,0),0)</f>
        <v>0</v>
      </c>
      <c r="U246">
        <f>IF(doba!$T48&lt;=U$216,IF(doba!$U48&gt;U$216,U$217,0),0)</f>
        <v>0</v>
      </c>
      <c r="V246">
        <f>IF(doba!$T48&lt;=V$216,IF(doba!$U48&gt;V$216,V$217,0),0)</f>
        <v>0</v>
      </c>
      <c r="W246">
        <f>IF(doba!$T48&lt;=W$216,IF(doba!$U48&gt;W$216,W$217,0),0)</f>
        <v>0</v>
      </c>
      <c r="X246">
        <f>IF(doba!$T48&lt;=X$216,IF(doba!$U48&gt;X$216,X$217,0),0)</f>
        <v>0</v>
      </c>
      <c r="Y246">
        <f>IF(doba!$T48&lt;=Y$216,IF(doba!$U48&gt;Y$216,Y$217,0),0)</f>
        <v>0</v>
      </c>
      <c r="Z246">
        <f>IF(doba!$T48&lt;=Z$216,IF(doba!$U48&gt;Z$216,Z$217,0),0)</f>
        <v>0</v>
      </c>
      <c r="AA246">
        <f>IF(doba!$T48&lt;=AA$216,IF(doba!$U48&gt;AA$216,AA$217,0),0)</f>
        <v>0</v>
      </c>
      <c r="AB246">
        <f>IF(doba!$T48&lt;=AB$216,IF(doba!$U48&gt;AB$216,AB$217,0),0)</f>
        <v>0</v>
      </c>
      <c r="AC246" s="1">
        <f t="shared" si="8"/>
        <v>0</v>
      </c>
      <c r="AH246">
        <f>IF(doba!$T48&lt;=AH$216,IF(doba!$U48&gt;AH$216,AH$217,0),0)</f>
        <v>0</v>
      </c>
      <c r="AI246">
        <f>IF(doba!$T48&lt;=AI$216,IF(doba!$U48&gt;AI$216,AI$217,0),0)</f>
        <v>0</v>
      </c>
      <c r="AJ246">
        <f>IF(doba!$T48&lt;=AJ$216,IF(doba!$U48&gt;AJ$216,AJ$217,0),0)</f>
        <v>0</v>
      </c>
      <c r="AK246">
        <f>IF(doba!$T48&lt;=AK$216,IF(doba!$U48&gt;AK$216,AK$217,0),0)</f>
        <v>0</v>
      </c>
      <c r="AL246">
        <f>IF(doba!$T48&lt;=AL$216,IF(doba!$U48&gt;AL$216,AL$217,0),0)</f>
        <v>0</v>
      </c>
      <c r="AM246">
        <f>IF(doba!$T48&lt;=AM$216,IF(doba!$U48&gt;AM$216,AM$217,0),0)</f>
        <v>0</v>
      </c>
      <c r="AN246">
        <f>IF(doba!$T48&lt;=AN$216,IF(doba!$U48&gt;AN$216,AN$217,0),0)</f>
        <v>0</v>
      </c>
      <c r="AO246">
        <f>IF(doba!$T48&lt;=AO$216,IF(doba!$U48&gt;AO$216,AO$217,0),0)</f>
        <v>0</v>
      </c>
      <c r="AP246">
        <f>IF(doba!$T48&lt;=AP$216,IF(doba!$U48&gt;AP$216,AP$217,0),0)</f>
        <v>0</v>
      </c>
      <c r="AQ246">
        <f>IF(doba!$T48&lt;=AQ$216,IF(doba!$U48&gt;AQ$216,AQ$217,0),0)</f>
        <v>0</v>
      </c>
      <c r="AR246">
        <f>IF(doba!$T48&lt;=AR$216,IF(doba!$U48&gt;AR$216,AR$217,0),0)</f>
        <v>0</v>
      </c>
      <c r="AS246">
        <f>IF(doba!$T48&lt;=AS$216,IF(doba!$U48&gt;AS$216,AS$217,0),0)</f>
        <v>0</v>
      </c>
      <c r="AT246">
        <f>IF(doba!$T48&lt;=AT$216,IF(doba!$U48&gt;AT$216,AT$217,0),0)</f>
        <v>0</v>
      </c>
      <c r="AU246">
        <f>IF(doba!$T48&lt;=AU$216,IF(doba!$U48&gt;AU$216,AU$217,0),0)</f>
        <v>0</v>
      </c>
      <c r="AV246">
        <f>IF(doba!$T48&lt;=AV$216,IF(doba!$U48&gt;AV$216,AV$217,0),0)</f>
        <v>0</v>
      </c>
      <c r="AW246">
        <f>IF(doba!$T48&lt;=AW$216,IF(doba!$U48&gt;AW$216,AW$217,0),0)</f>
        <v>0</v>
      </c>
      <c r="AX246">
        <f>IF(doba!$T48&lt;=AX$216,IF(doba!$U48&gt;AX$216,AX$217,0),0)</f>
        <v>0</v>
      </c>
      <c r="AY246">
        <f>IF(doba!$T48&lt;=AY$216,IF(doba!$U48&gt;AY$216,AY$217,0),0)</f>
        <v>0</v>
      </c>
      <c r="AZ246">
        <f>IF(doba!$T48&lt;=AZ$216,IF(doba!$U48&gt;AZ$216,AZ$217,0),0)</f>
        <v>0</v>
      </c>
      <c r="BA246">
        <f>IF(doba!$T48&lt;=BA$216,IF(doba!$U48&gt;BA$216,BA$217,0),0)</f>
        <v>0</v>
      </c>
      <c r="BB246">
        <f>IF(doba!$T48&lt;=BB$216,IF(doba!$U48&gt;BB$216,BB$217,0),0)</f>
        <v>0</v>
      </c>
      <c r="BC246">
        <f>IF(doba!$T48&lt;=BC$216,IF(doba!$U48&gt;BC$216,BC$217,0),0)</f>
        <v>0</v>
      </c>
      <c r="BD246">
        <f>IF(doba!$T48&lt;=BD$216,IF(doba!$U48&gt;BD$216,BD$217,0),0)</f>
        <v>0</v>
      </c>
      <c r="BE246">
        <f>IF(doba!$T48&lt;=BE$216,IF(doba!$U48&gt;BE$216,BE$217,0),0)</f>
        <v>0</v>
      </c>
      <c r="BF246" s="1">
        <f t="shared" si="9"/>
        <v>0</v>
      </c>
    </row>
    <row r="247" spans="1:58" x14ac:dyDescent="0.2">
      <c r="A247">
        <v>30</v>
      </c>
      <c r="B247">
        <f>doba!$T49</f>
        <v>0</v>
      </c>
      <c r="C247">
        <f>doba!$U49</f>
        <v>0</v>
      </c>
      <c r="E247">
        <f>IF(doba!$T49&lt;=E$216,IF(doba!$U49&gt;E$216,E$217,0),0)</f>
        <v>0</v>
      </c>
      <c r="F247">
        <f>IF(doba!$T49&lt;=F$216,IF(doba!$U49&gt;F$216,F$217,0),0)</f>
        <v>0</v>
      </c>
      <c r="G247">
        <f>IF(doba!$T49&lt;=G$216,IF(doba!$U49&gt;G$216,G$217,0),0)</f>
        <v>0</v>
      </c>
      <c r="H247">
        <f>IF(doba!$T49&lt;=H$216,IF(doba!$U49&gt;H$216,H$217,0),0)</f>
        <v>0</v>
      </c>
      <c r="I247">
        <f>IF(doba!$T49&lt;=I$216,IF(doba!$U49&gt;I$216,I$217,0),0)</f>
        <v>0</v>
      </c>
      <c r="J247">
        <f>IF(doba!$T49&lt;=J$216,IF(doba!$U49&gt;J$216,J$217,0),0)</f>
        <v>0</v>
      </c>
      <c r="K247">
        <f>IF(doba!$T49&lt;=K$216,IF(doba!$U49&gt;K$216,K$217,0),0)</f>
        <v>0</v>
      </c>
      <c r="L247">
        <f>IF(doba!$T49&lt;=L$216,IF(doba!$U49&gt;L$216,L$217,0),0)</f>
        <v>0</v>
      </c>
      <c r="M247">
        <f>IF(doba!$T49&lt;=M$216,IF(doba!$U49&gt;M$216,M$217,0),0)</f>
        <v>0</v>
      </c>
      <c r="N247">
        <f>IF(doba!$T49&lt;=N$216,IF(doba!$U49&gt;N$216,N$217,0),0)</f>
        <v>0</v>
      </c>
      <c r="O247">
        <f>IF(doba!$T49&lt;=O$216,IF(doba!$U49&gt;O$216,O$217,0),0)</f>
        <v>0</v>
      </c>
      <c r="P247">
        <f>IF(doba!$T49&lt;=P$216,IF(doba!$U49&gt;P$216,P$217,0),0)</f>
        <v>0</v>
      </c>
      <c r="Q247">
        <f>IF(doba!$T49&lt;=Q$216,IF(doba!$U49&gt;Q$216,Q$217,0),0)</f>
        <v>0</v>
      </c>
      <c r="R247">
        <f>IF(doba!$T49&lt;=R$216,IF(doba!$U49&gt;R$216,R$217,0),0)</f>
        <v>0</v>
      </c>
      <c r="S247">
        <f>IF(doba!$T49&lt;=S$216,IF(doba!$U49&gt;S$216,S$217,0),0)</f>
        <v>0</v>
      </c>
      <c r="T247">
        <f>IF(doba!$T49&lt;=T$216,IF(doba!$U49&gt;T$216,T$217,0),0)</f>
        <v>0</v>
      </c>
      <c r="U247">
        <f>IF(doba!$T49&lt;=U$216,IF(doba!$U49&gt;U$216,U$217,0),0)</f>
        <v>0</v>
      </c>
      <c r="V247">
        <f>IF(doba!$T49&lt;=V$216,IF(doba!$U49&gt;V$216,V$217,0),0)</f>
        <v>0</v>
      </c>
      <c r="W247">
        <f>IF(doba!$T49&lt;=W$216,IF(doba!$U49&gt;W$216,W$217,0),0)</f>
        <v>0</v>
      </c>
      <c r="X247">
        <f>IF(doba!$T49&lt;=X$216,IF(doba!$U49&gt;X$216,X$217,0),0)</f>
        <v>0</v>
      </c>
      <c r="Y247">
        <f>IF(doba!$T49&lt;=Y$216,IF(doba!$U49&gt;Y$216,Y$217,0),0)</f>
        <v>0</v>
      </c>
      <c r="Z247">
        <f>IF(doba!$T49&lt;=Z$216,IF(doba!$U49&gt;Z$216,Z$217,0),0)</f>
        <v>0</v>
      </c>
      <c r="AA247">
        <f>IF(doba!$T49&lt;=AA$216,IF(doba!$U49&gt;AA$216,AA$217,0),0)</f>
        <v>0</v>
      </c>
      <c r="AB247">
        <f>IF(doba!$T49&lt;=AB$216,IF(doba!$U49&gt;AB$216,AB$217,0),0)</f>
        <v>0</v>
      </c>
      <c r="AC247" s="1">
        <f t="shared" si="8"/>
        <v>0</v>
      </c>
      <c r="AH247">
        <f>IF(doba!$T49&lt;=AH$216,IF(doba!$U49&gt;AH$216,AH$217,0),0)</f>
        <v>0</v>
      </c>
      <c r="AI247">
        <f>IF(doba!$T49&lt;=AI$216,IF(doba!$U49&gt;AI$216,AI$217,0),0)</f>
        <v>0</v>
      </c>
      <c r="AJ247">
        <f>IF(doba!$T49&lt;=AJ$216,IF(doba!$U49&gt;AJ$216,AJ$217,0),0)</f>
        <v>0</v>
      </c>
      <c r="AK247">
        <f>IF(doba!$T49&lt;=AK$216,IF(doba!$U49&gt;AK$216,AK$217,0),0)</f>
        <v>0</v>
      </c>
      <c r="AL247">
        <f>IF(doba!$T49&lt;=AL$216,IF(doba!$U49&gt;AL$216,AL$217,0),0)</f>
        <v>0</v>
      </c>
      <c r="AM247">
        <f>IF(doba!$T49&lt;=AM$216,IF(doba!$U49&gt;AM$216,AM$217,0),0)</f>
        <v>0</v>
      </c>
      <c r="AN247">
        <f>IF(doba!$T49&lt;=AN$216,IF(doba!$U49&gt;AN$216,AN$217,0),0)</f>
        <v>0</v>
      </c>
      <c r="AO247">
        <f>IF(doba!$T49&lt;=AO$216,IF(doba!$U49&gt;AO$216,AO$217,0),0)</f>
        <v>0</v>
      </c>
      <c r="AP247">
        <f>IF(doba!$T49&lt;=AP$216,IF(doba!$U49&gt;AP$216,AP$217,0),0)</f>
        <v>0</v>
      </c>
      <c r="AQ247">
        <f>IF(doba!$T49&lt;=AQ$216,IF(doba!$U49&gt;AQ$216,AQ$217,0),0)</f>
        <v>0</v>
      </c>
      <c r="AR247">
        <f>IF(doba!$T49&lt;=AR$216,IF(doba!$U49&gt;AR$216,AR$217,0),0)</f>
        <v>0</v>
      </c>
      <c r="AS247">
        <f>IF(doba!$T49&lt;=AS$216,IF(doba!$U49&gt;AS$216,AS$217,0),0)</f>
        <v>0</v>
      </c>
      <c r="AT247">
        <f>IF(doba!$T49&lt;=AT$216,IF(doba!$U49&gt;AT$216,AT$217,0),0)</f>
        <v>0</v>
      </c>
      <c r="AU247">
        <f>IF(doba!$T49&lt;=AU$216,IF(doba!$U49&gt;AU$216,AU$217,0),0)</f>
        <v>0</v>
      </c>
      <c r="AV247">
        <f>IF(doba!$T49&lt;=AV$216,IF(doba!$U49&gt;AV$216,AV$217,0),0)</f>
        <v>0</v>
      </c>
      <c r="AW247">
        <f>IF(doba!$T49&lt;=AW$216,IF(doba!$U49&gt;AW$216,AW$217,0),0)</f>
        <v>0</v>
      </c>
      <c r="AX247">
        <f>IF(doba!$T49&lt;=AX$216,IF(doba!$U49&gt;AX$216,AX$217,0),0)</f>
        <v>0</v>
      </c>
      <c r="AY247">
        <f>IF(doba!$T49&lt;=AY$216,IF(doba!$U49&gt;AY$216,AY$217,0),0)</f>
        <v>0</v>
      </c>
      <c r="AZ247">
        <f>IF(doba!$T49&lt;=AZ$216,IF(doba!$U49&gt;AZ$216,AZ$217,0),0)</f>
        <v>0</v>
      </c>
      <c r="BA247">
        <f>IF(doba!$T49&lt;=BA$216,IF(doba!$U49&gt;BA$216,BA$217,0),0)</f>
        <v>0</v>
      </c>
      <c r="BB247">
        <f>IF(doba!$T49&lt;=BB$216,IF(doba!$U49&gt;BB$216,BB$217,0),0)</f>
        <v>0</v>
      </c>
      <c r="BC247">
        <f>IF(doba!$T49&lt;=BC$216,IF(doba!$U49&gt;BC$216,BC$217,0),0)</f>
        <v>0</v>
      </c>
      <c r="BD247">
        <f>IF(doba!$T49&lt;=BD$216,IF(doba!$U49&gt;BD$216,BD$217,0),0)</f>
        <v>0</v>
      </c>
      <c r="BE247">
        <f>IF(doba!$T49&lt;=BE$216,IF(doba!$U49&gt;BE$216,BE$217,0),0)</f>
        <v>0</v>
      </c>
      <c r="BF247" s="1">
        <f t="shared" si="9"/>
        <v>0</v>
      </c>
    </row>
    <row r="248" spans="1:58" x14ac:dyDescent="0.2">
      <c r="A248">
        <v>31</v>
      </c>
      <c r="B248">
        <f>doba!$T50</f>
        <v>0</v>
      </c>
      <c r="C248">
        <f>doba!$U50</f>
        <v>0</v>
      </c>
      <c r="E248">
        <f>IF(doba!$T50&lt;=E$216,IF(doba!$U50&gt;E$216,E$217,0),0)</f>
        <v>0</v>
      </c>
      <c r="F248">
        <f>IF(doba!$T50&lt;=F$216,IF(doba!$U50&gt;F$216,F$217,0),0)</f>
        <v>0</v>
      </c>
      <c r="G248">
        <f>IF(doba!$T50&lt;=G$216,IF(doba!$U50&gt;G$216,G$217,0),0)</f>
        <v>0</v>
      </c>
      <c r="H248">
        <f>IF(doba!$T50&lt;=H$216,IF(doba!$U50&gt;H$216,H$217,0),0)</f>
        <v>0</v>
      </c>
      <c r="I248">
        <f>IF(doba!$T50&lt;=I$216,IF(doba!$U50&gt;I$216,I$217,0),0)</f>
        <v>0</v>
      </c>
      <c r="J248">
        <f>IF(doba!$T50&lt;=J$216,IF(doba!$U50&gt;J$216,J$217,0),0)</f>
        <v>0</v>
      </c>
      <c r="K248">
        <f>IF(doba!$T50&lt;=K$216,IF(doba!$U50&gt;K$216,K$217,0),0)</f>
        <v>0</v>
      </c>
      <c r="L248">
        <f>IF(doba!$T50&lt;=L$216,IF(doba!$U50&gt;L$216,L$217,0),0)</f>
        <v>0</v>
      </c>
      <c r="M248">
        <f>IF(doba!$T50&lt;=M$216,IF(doba!$U50&gt;M$216,M$217,0),0)</f>
        <v>0</v>
      </c>
      <c r="N248">
        <f>IF(doba!$T50&lt;=N$216,IF(doba!$U50&gt;N$216,N$217,0),0)</f>
        <v>0</v>
      </c>
      <c r="O248">
        <f>IF(doba!$T50&lt;=O$216,IF(doba!$U50&gt;O$216,O$217,0),0)</f>
        <v>0</v>
      </c>
      <c r="P248">
        <f>IF(doba!$T50&lt;=P$216,IF(doba!$U50&gt;P$216,P$217,0),0)</f>
        <v>0</v>
      </c>
      <c r="Q248">
        <f>IF(doba!$T50&lt;=Q$216,IF(doba!$U50&gt;Q$216,Q$217,0),0)</f>
        <v>0</v>
      </c>
      <c r="R248">
        <f>IF(doba!$T50&lt;=R$216,IF(doba!$U50&gt;R$216,R$217,0),0)</f>
        <v>0</v>
      </c>
      <c r="S248">
        <f>IF(doba!$T50&lt;=S$216,IF(doba!$U50&gt;S$216,S$217,0),0)</f>
        <v>0</v>
      </c>
      <c r="T248">
        <f>IF(doba!$T50&lt;=T$216,IF(doba!$U50&gt;T$216,T$217,0),0)</f>
        <v>0</v>
      </c>
      <c r="U248">
        <f>IF(doba!$T50&lt;=U$216,IF(doba!$U50&gt;U$216,U$217,0),0)</f>
        <v>0</v>
      </c>
      <c r="V248">
        <f>IF(doba!$T50&lt;=V$216,IF(doba!$U50&gt;V$216,V$217,0),0)</f>
        <v>0</v>
      </c>
      <c r="W248">
        <f>IF(doba!$T50&lt;=W$216,IF(doba!$U50&gt;W$216,W$217,0),0)</f>
        <v>0</v>
      </c>
      <c r="X248">
        <f>IF(doba!$T50&lt;=X$216,IF(doba!$U50&gt;X$216,X$217,0),0)</f>
        <v>0</v>
      </c>
      <c r="Y248">
        <f>IF(doba!$T50&lt;=Y$216,IF(doba!$U50&gt;Y$216,Y$217,0),0)</f>
        <v>0</v>
      </c>
      <c r="Z248">
        <f>IF(doba!$T50&lt;=Z$216,IF(doba!$U50&gt;Z$216,Z$217,0),0)</f>
        <v>0</v>
      </c>
      <c r="AA248">
        <f>IF(doba!$T50&lt;=AA$216,IF(doba!$U50&gt;AA$216,AA$217,0),0)</f>
        <v>0</v>
      </c>
      <c r="AB248">
        <f>IF(doba!$T50&lt;=AB$216,IF(doba!$U50&gt;AB$216,AB$217,0),0)</f>
        <v>0</v>
      </c>
      <c r="AC248" s="1">
        <f t="shared" si="8"/>
        <v>0</v>
      </c>
      <c r="AH248">
        <f>IF(doba!$T50&lt;=AH$216,IF(doba!$U50&gt;AH$216,AH$217,0),0)</f>
        <v>0</v>
      </c>
      <c r="AI248">
        <f>IF(doba!$T50&lt;=AI$216,IF(doba!$U50&gt;AI$216,AI$217,0),0)</f>
        <v>0</v>
      </c>
      <c r="AJ248">
        <f>IF(doba!$T50&lt;=AJ$216,IF(doba!$U50&gt;AJ$216,AJ$217,0),0)</f>
        <v>0</v>
      </c>
      <c r="AK248">
        <f>IF(doba!$T50&lt;=AK$216,IF(doba!$U50&gt;AK$216,AK$217,0),0)</f>
        <v>0</v>
      </c>
      <c r="AL248">
        <f>IF(doba!$T50&lt;=AL$216,IF(doba!$U50&gt;AL$216,AL$217,0),0)</f>
        <v>0</v>
      </c>
      <c r="AM248">
        <f>IF(doba!$T50&lt;=AM$216,IF(doba!$U50&gt;AM$216,AM$217,0),0)</f>
        <v>0</v>
      </c>
      <c r="AN248">
        <f>IF(doba!$T50&lt;=AN$216,IF(doba!$U50&gt;AN$216,AN$217,0),0)</f>
        <v>0</v>
      </c>
      <c r="AO248">
        <f>IF(doba!$T50&lt;=AO$216,IF(doba!$U50&gt;AO$216,AO$217,0),0)</f>
        <v>0</v>
      </c>
      <c r="AP248">
        <f>IF(doba!$T50&lt;=AP$216,IF(doba!$U50&gt;AP$216,AP$217,0),0)</f>
        <v>0</v>
      </c>
      <c r="AQ248">
        <f>IF(doba!$T50&lt;=AQ$216,IF(doba!$U50&gt;AQ$216,AQ$217,0),0)</f>
        <v>0</v>
      </c>
      <c r="AR248">
        <f>IF(doba!$T50&lt;=AR$216,IF(doba!$U50&gt;AR$216,AR$217,0),0)</f>
        <v>0</v>
      </c>
      <c r="AS248">
        <f>IF(doba!$T50&lt;=AS$216,IF(doba!$U50&gt;AS$216,AS$217,0),0)</f>
        <v>0</v>
      </c>
      <c r="AT248">
        <f>IF(doba!$T50&lt;=AT$216,IF(doba!$U50&gt;AT$216,AT$217,0),0)</f>
        <v>0</v>
      </c>
      <c r="AU248">
        <f>IF(doba!$T50&lt;=AU$216,IF(doba!$U50&gt;AU$216,AU$217,0),0)</f>
        <v>0</v>
      </c>
      <c r="AV248">
        <f>IF(doba!$T50&lt;=AV$216,IF(doba!$U50&gt;AV$216,AV$217,0),0)</f>
        <v>0</v>
      </c>
      <c r="AW248">
        <f>IF(doba!$T50&lt;=AW$216,IF(doba!$U50&gt;AW$216,AW$217,0),0)</f>
        <v>0</v>
      </c>
      <c r="AX248">
        <f>IF(doba!$T50&lt;=AX$216,IF(doba!$U50&gt;AX$216,AX$217,0),0)</f>
        <v>0</v>
      </c>
      <c r="AY248">
        <f>IF(doba!$T50&lt;=AY$216,IF(doba!$U50&gt;AY$216,AY$217,0),0)</f>
        <v>0</v>
      </c>
      <c r="AZ248">
        <f>IF(doba!$T50&lt;=AZ$216,IF(doba!$U50&gt;AZ$216,AZ$217,0),0)</f>
        <v>0</v>
      </c>
      <c r="BA248">
        <f>IF(doba!$T50&lt;=BA$216,IF(doba!$U50&gt;BA$216,BA$217,0),0)</f>
        <v>0</v>
      </c>
      <c r="BB248">
        <f>IF(doba!$T50&lt;=BB$216,IF(doba!$U50&gt;BB$216,BB$217,0),0)</f>
        <v>0</v>
      </c>
      <c r="BC248">
        <f>IF(doba!$T50&lt;=BC$216,IF(doba!$U50&gt;BC$216,BC$217,0),0)</f>
        <v>0</v>
      </c>
      <c r="BD248">
        <f>IF(doba!$T50&lt;=BD$216,IF(doba!$U50&gt;BD$216,BD$217,0),0)</f>
        <v>0</v>
      </c>
      <c r="BE248">
        <f>IF(doba!$T50&lt;=BE$216,IF(doba!$U50&gt;BE$216,BE$217,0),0)</f>
        <v>0</v>
      </c>
      <c r="BF248" s="1">
        <f t="shared" si="9"/>
        <v>0</v>
      </c>
    </row>
    <row r="249" spans="1:58" x14ac:dyDescent="0.2">
      <c r="A249">
        <v>32</v>
      </c>
      <c r="B249">
        <f>doba!$T51</f>
        <v>0</v>
      </c>
      <c r="C249">
        <f>doba!$U51</f>
        <v>0</v>
      </c>
      <c r="E249">
        <f>IF(doba!$T51&lt;=E$216,IF(doba!$U51&gt;E$216,E$217,0),0)</f>
        <v>0</v>
      </c>
      <c r="F249">
        <f>IF(doba!$T51&lt;=F$216,IF(doba!$U51&gt;F$216,F$217,0),0)</f>
        <v>0</v>
      </c>
      <c r="G249">
        <f>IF(doba!$T51&lt;=G$216,IF(doba!$U51&gt;G$216,G$217,0),0)</f>
        <v>0</v>
      </c>
      <c r="H249">
        <f>IF(doba!$T51&lt;=H$216,IF(doba!$U51&gt;H$216,H$217,0),0)</f>
        <v>0</v>
      </c>
      <c r="I249">
        <f>IF(doba!$T51&lt;=I$216,IF(doba!$U51&gt;I$216,I$217,0),0)</f>
        <v>0</v>
      </c>
      <c r="J249">
        <f>IF(doba!$T51&lt;=J$216,IF(doba!$U51&gt;J$216,J$217,0),0)</f>
        <v>0</v>
      </c>
      <c r="K249">
        <f>IF(doba!$T51&lt;=K$216,IF(doba!$U51&gt;K$216,K$217,0),0)</f>
        <v>0</v>
      </c>
      <c r="L249">
        <f>IF(doba!$T51&lt;=L$216,IF(doba!$U51&gt;L$216,L$217,0),0)</f>
        <v>0</v>
      </c>
      <c r="M249">
        <f>IF(doba!$T51&lt;=M$216,IF(doba!$U51&gt;M$216,M$217,0),0)</f>
        <v>0</v>
      </c>
      <c r="N249">
        <f>IF(doba!$T51&lt;=N$216,IF(doba!$U51&gt;N$216,N$217,0),0)</f>
        <v>0</v>
      </c>
      <c r="O249">
        <f>IF(doba!$T51&lt;=O$216,IF(doba!$U51&gt;O$216,O$217,0),0)</f>
        <v>0</v>
      </c>
      <c r="P249">
        <f>IF(doba!$T51&lt;=P$216,IF(doba!$U51&gt;P$216,P$217,0),0)</f>
        <v>0</v>
      </c>
      <c r="Q249">
        <f>IF(doba!$T51&lt;=Q$216,IF(doba!$U51&gt;Q$216,Q$217,0),0)</f>
        <v>0</v>
      </c>
      <c r="R249">
        <f>IF(doba!$T51&lt;=R$216,IF(doba!$U51&gt;R$216,R$217,0),0)</f>
        <v>0</v>
      </c>
      <c r="S249">
        <f>IF(doba!$T51&lt;=S$216,IF(doba!$U51&gt;S$216,S$217,0),0)</f>
        <v>0</v>
      </c>
      <c r="T249">
        <f>IF(doba!$T51&lt;=T$216,IF(doba!$U51&gt;T$216,T$217,0),0)</f>
        <v>0</v>
      </c>
      <c r="U249">
        <f>IF(doba!$T51&lt;=U$216,IF(doba!$U51&gt;U$216,U$217,0),0)</f>
        <v>0</v>
      </c>
      <c r="V249">
        <f>IF(doba!$T51&lt;=V$216,IF(doba!$U51&gt;V$216,V$217,0),0)</f>
        <v>0</v>
      </c>
      <c r="W249">
        <f>IF(doba!$T51&lt;=W$216,IF(doba!$U51&gt;W$216,W$217,0),0)</f>
        <v>0</v>
      </c>
      <c r="X249">
        <f>IF(doba!$T51&lt;=X$216,IF(doba!$U51&gt;X$216,X$217,0),0)</f>
        <v>0</v>
      </c>
      <c r="Y249">
        <f>IF(doba!$T51&lt;=Y$216,IF(doba!$U51&gt;Y$216,Y$217,0),0)</f>
        <v>0</v>
      </c>
      <c r="Z249">
        <f>IF(doba!$T51&lt;=Z$216,IF(doba!$U51&gt;Z$216,Z$217,0),0)</f>
        <v>0</v>
      </c>
      <c r="AA249">
        <f>IF(doba!$T51&lt;=AA$216,IF(doba!$U51&gt;AA$216,AA$217,0),0)</f>
        <v>0</v>
      </c>
      <c r="AB249">
        <f>IF(doba!$T51&lt;=AB$216,IF(doba!$U51&gt;AB$216,AB$217,0),0)</f>
        <v>0</v>
      </c>
      <c r="AC249" s="1">
        <f t="shared" si="8"/>
        <v>0</v>
      </c>
      <c r="AH249">
        <f>IF(doba!$T51&lt;=AH$216,IF(doba!$U51&gt;AH$216,AH$217,0),0)</f>
        <v>0</v>
      </c>
      <c r="AI249">
        <f>IF(doba!$T51&lt;=AI$216,IF(doba!$U51&gt;AI$216,AI$217,0),0)</f>
        <v>0</v>
      </c>
      <c r="AJ249">
        <f>IF(doba!$T51&lt;=AJ$216,IF(doba!$U51&gt;AJ$216,AJ$217,0),0)</f>
        <v>0</v>
      </c>
      <c r="AK249">
        <f>IF(doba!$T51&lt;=AK$216,IF(doba!$U51&gt;AK$216,AK$217,0),0)</f>
        <v>0</v>
      </c>
      <c r="AL249">
        <f>IF(doba!$T51&lt;=AL$216,IF(doba!$U51&gt;AL$216,AL$217,0),0)</f>
        <v>0</v>
      </c>
      <c r="AM249">
        <f>IF(doba!$T51&lt;=AM$216,IF(doba!$U51&gt;AM$216,AM$217,0),0)</f>
        <v>0</v>
      </c>
      <c r="AN249">
        <f>IF(doba!$T51&lt;=AN$216,IF(doba!$U51&gt;AN$216,AN$217,0),0)</f>
        <v>0</v>
      </c>
      <c r="AO249">
        <f>IF(doba!$T51&lt;=AO$216,IF(doba!$U51&gt;AO$216,AO$217,0),0)</f>
        <v>0</v>
      </c>
      <c r="AP249">
        <f>IF(doba!$T51&lt;=AP$216,IF(doba!$U51&gt;AP$216,AP$217,0),0)</f>
        <v>0</v>
      </c>
      <c r="AQ249">
        <f>IF(doba!$T51&lt;=AQ$216,IF(doba!$U51&gt;AQ$216,AQ$217,0),0)</f>
        <v>0</v>
      </c>
      <c r="AR249">
        <f>IF(doba!$T51&lt;=AR$216,IF(doba!$U51&gt;AR$216,AR$217,0),0)</f>
        <v>0</v>
      </c>
      <c r="AS249">
        <f>IF(doba!$T51&lt;=AS$216,IF(doba!$U51&gt;AS$216,AS$217,0),0)</f>
        <v>0</v>
      </c>
      <c r="AT249">
        <f>IF(doba!$T51&lt;=AT$216,IF(doba!$U51&gt;AT$216,AT$217,0),0)</f>
        <v>0</v>
      </c>
      <c r="AU249">
        <f>IF(doba!$T51&lt;=AU$216,IF(doba!$U51&gt;AU$216,AU$217,0),0)</f>
        <v>0</v>
      </c>
      <c r="AV249">
        <f>IF(doba!$T51&lt;=AV$216,IF(doba!$U51&gt;AV$216,AV$217,0),0)</f>
        <v>0</v>
      </c>
      <c r="AW249">
        <f>IF(doba!$T51&lt;=AW$216,IF(doba!$U51&gt;AW$216,AW$217,0),0)</f>
        <v>0</v>
      </c>
      <c r="AX249">
        <f>IF(doba!$T51&lt;=AX$216,IF(doba!$U51&gt;AX$216,AX$217,0),0)</f>
        <v>0</v>
      </c>
      <c r="AY249">
        <f>IF(doba!$T51&lt;=AY$216,IF(doba!$U51&gt;AY$216,AY$217,0),0)</f>
        <v>0</v>
      </c>
      <c r="AZ249">
        <f>IF(doba!$T51&lt;=AZ$216,IF(doba!$U51&gt;AZ$216,AZ$217,0),0)</f>
        <v>0</v>
      </c>
      <c r="BA249">
        <f>IF(doba!$T51&lt;=BA$216,IF(doba!$U51&gt;BA$216,BA$217,0),0)</f>
        <v>0</v>
      </c>
      <c r="BB249">
        <f>IF(doba!$T51&lt;=BB$216,IF(doba!$U51&gt;BB$216,BB$217,0),0)</f>
        <v>0</v>
      </c>
      <c r="BC249">
        <f>IF(doba!$T51&lt;=BC$216,IF(doba!$U51&gt;BC$216,BC$217,0),0)</f>
        <v>0</v>
      </c>
      <c r="BD249">
        <f>IF(doba!$T51&lt;=BD$216,IF(doba!$U51&gt;BD$216,BD$217,0),0)</f>
        <v>0</v>
      </c>
      <c r="BE249">
        <f>IF(doba!$T51&lt;=BE$216,IF(doba!$U51&gt;BE$216,BE$217,0),0)</f>
        <v>0</v>
      </c>
      <c r="BF249" s="1">
        <f t="shared" si="9"/>
        <v>0</v>
      </c>
    </row>
    <row r="250" spans="1:58" x14ac:dyDescent="0.2">
      <c r="A250">
        <v>33</v>
      </c>
      <c r="B250">
        <f>doba!$T52</f>
        <v>0</v>
      </c>
      <c r="C250">
        <f>doba!$U52</f>
        <v>0</v>
      </c>
      <c r="E250">
        <f>IF(doba!$T52&lt;=E$216,IF(doba!$U52&gt;E$216,E$217,0),0)</f>
        <v>0</v>
      </c>
      <c r="F250">
        <f>IF(doba!$T52&lt;=F$216,IF(doba!$U52&gt;F$216,F$217,0),0)</f>
        <v>0</v>
      </c>
      <c r="G250">
        <f>IF(doba!$T52&lt;=G$216,IF(doba!$U52&gt;G$216,G$217,0),0)</f>
        <v>0</v>
      </c>
      <c r="H250">
        <f>IF(doba!$T52&lt;=H$216,IF(doba!$U52&gt;H$216,H$217,0),0)</f>
        <v>0</v>
      </c>
      <c r="I250">
        <f>IF(doba!$T52&lt;=I$216,IF(doba!$U52&gt;I$216,I$217,0),0)</f>
        <v>0</v>
      </c>
      <c r="J250">
        <f>IF(doba!$T52&lt;=J$216,IF(doba!$U52&gt;J$216,J$217,0),0)</f>
        <v>0</v>
      </c>
      <c r="K250">
        <f>IF(doba!$T52&lt;=K$216,IF(doba!$U52&gt;K$216,K$217,0),0)</f>
        <v>0</v>
      </c>
      <c r="L250">
        <f>IF(doba!$T52&lt;=L$216,IF(doba!$U52&gt;L$216,L$217,0),0)</f>
        <v>0</v>
      </c>
      <c r="M250">
        <f>IF(doba!$T52&lt;=M$216,IF(doba!$U52&gt;M$216,M$217,0),0)</f>
        <v>0</v>
      </c>
      <c r="N250">
        <f>IF(doba!$T52&lt;=N$216,IF(doba!$U52&gt;N$216,N$217,0),0)</f>
        <v>0</v>
      </c>
      <c r="O250">
        <f>IF(doba!$T52&lt;=O$216,IF(doba!$U52&gt;O$216,O$217,0),0)</f>
        <v>0</v>
      </c>
      <c r="P250">
        <f>IF(doba!$T52&lt;=P$216,IF(doba!$U52&gt;P$216,P$217,0),0)</f>
        <v>0</v>
      </c>
      <c r="Q250">
        <f>IF(doba!$T52&lt;=Q$216,IF(doba!$U52&gt;Q$216,Q$217,0),0)</f>
        <v>0</v>
      </c>
      <c r="R250">
        <f>IF(doba!$T52&lt;=R$216,IF(doba!$U52&gt;R$216,R$217,0),0)</f>
        <v>0</v>
      </c>
      <c r="S250">
        <f>IF(doba!$T52&lt;=S$216,IF(doba!$U52&gt;S$216,S$217,0),0)</f>
        <v>0</v>
      </c>
      <c r="T250">
        <f>IF(doba!$T52&lt;=T$216,IF(doba!$U52&gt;T$216,T$217,0),0)</f>
        <v>0</v>
      </c>
      <c r="U250">
        <f>IF(doba!$T52&lt;=U$216,IF(doba!$U52&gt;U$216,U$217,0),0)</f>
        <v>0</v>
      </c>
      <c r="V250">
        <f>IF(doba!$T52&lt;=V$216,IF(doba!$U52&gt;V$216,V$217,0),0)</f>
        <v>0</v>
      </c>
      <c r="W250">
        <f>IF(doba!$T52&lt;=W$216,IF(doba!$U52&gt;W$216,W$217,0),0)</f>
        <v>0</v>
      </c>
      <c r="X250">
        <f>IF(doba!$T52&lt;=X$216,IF(doba!$U52&gt;X$216,X$217,0),0)</f>
        <v>0</v>
      </c>
      <c r="Y250">
        <f>IF(doba!$T52&lt;=Y$216,IF(doba!$U52&gt;Y$216,Y$217,0),0)</f>
        <v>0</v>
      </c>
      <c r="Z250">
        <f>IF(doba!$T52&lt;=Z$216,IF(doba!$U52&gt;Z$216,Z$217,0),0)</f>
        <v>0</v>
      </c>
      <c r="AA250">
        <f>IF(doba!$T52&lt;=AA$216,IF(doba!$U52&gt;AA$216,AA$217,0),0)</f>
        <v>0</v>
      </c>
      <c r="AB250">
        <f>IF(doba!$T52&lt;=AB$216,IF(doba!$U52&gt;AB$216,AB$217,0),0)</f>
        <v>0</v>
      </c>
      <c r="AC250" s="1">
        <f t="shared" si="8"/>
        <v>0</v>
      </c>
      <c r="AH250">
        <f>IF(doba!$T52&lt;=AH$216,IF(doba!$U52&gt;AH$216,AH$217,0),0)</f>
        <v>0</v>
      </c>
      <c r="AI250">
        <f>IF(doba!$T52&lt;=AI$216,IF(doba!$U52&gt;AI$216,AI$217,0),0)</f>
        <v>0</v>
      </c>
      <c r="AJ250">
        <f>IF(doba!$T52&lt;=AJ$216,IF(doba!$U52&gt;AJ$216,AJ$217,0),0)</f>
        <v>0</v>
      </c>
      <c r="AK250">
        <f>IF(doba!$T52&lt;=AK$216,IF(doba!$U52&gt;AK$216,AK$217,0),0)</f>
        <v>0</v>
      </c>
      <c r="AL250">
        <f>IF(doba!$T52&lt;=AL$216,IF(doba!$U52&gt;AL$216,AL$217,0),0)</f>
        <v>0</v>
      </c>
      <c r="AM250">
        <f>IF(doba!$T52&lt;=AM$216,IF(doba!$U52&gt;AM$216,AM$217,0),0)</f>
        <v>0</v>
      </c>
      <c r="AN250">
        <f>IF(doba!$T52&lt;=AN$216,IF(doba!$U52&gt;AN$216,AN$217,0),0)</f>
        <v>0</v>
      </c>
      <c r="AO250">
        <f>IF(doba!$T52&lt;=AO$216,IF(doba!$U52&gt;AO$216,AO$217,0),0)</f>
        <v>0</v>
      </c>
      <c r="AP250">
        <f>IF(doba!$T52&lt;=AP$216,IF(doba!$U52&gt;AP$216,AP$217,0),0)</f>
        <v>0</v>
      </c>
      <c r="AQ250">
        <f>IF(doba!$T52&lt;=AQ$216,IF(doba!$U52&gt;AQ$216,AQ$217,0),0)</f>
        <v>0</v>
      </c>
      <c r="AR250">
        <f>IF(doba!$T52&lt;=AR$216,IF(doba!$U52&gt;AR$216,AR$217,0),0)</f>
        <v>0</v>
      </c>
      <c r="AS250">
        <f>IF(doba!$T52&lt;=AS$216,IF(doba!$U52&gt;AS$216,AS$217,0),0)</f>
        <v>0</v>
      </c>
      <c r="AT250">
        <f>IF(doba!$T52&lt;=AT$216,IF(doba!$U52&gt;AT$216,AT$217,0),0)</f>
        <v>0</v>
      </c>
      <c r="AU250">
        <f>IF(doba!$T52&lt;=AU$216,IF(doba!$U52&gt;AU$216,AU$217,0),0)</f>
        <v>0</v>
      </c>
      <c r="AV250">
        <f>IF(doba!$T52&lt;=AV$216,IF(doba!$U52&gt;AV$216,AV$217,0),0)</f>
        <v>0</v>
      </c>
      <c r="AW250">
        <f>IF(doba!$T52&lt;=AW$216,IF(doba!$U52&gt;AW$216,AW$217,0),0)</f>
        <v>0</v>
      </c>
      <c r="AX250">
        <f>IF(doba!$T52&lt;=AX$216,IF(doba!$U52&gt;AX$216,AX$217,0),0)</f>
        <v>0</v>
      </c>
      <c r="AY250">
        <f>IF(doba!$T52&lt;=AY$216,IF(doba!$U52&gt;AY$216,AY$217,0),0)</f>
        <v>0</v>
      </c>
      <c r="AZ250">
        <f>IF(doba!$T52&lt;=AZ$216,IF(doba!$U52&gt;AZ$216,AZ$217,0),0)</f>
        <v>0</v>
      </c>
      <c r="BA250">
        <f>IF(doba!$T52&lt;=BA$216,IF(doba!$U52&gt;BA$216,BA$217,0),0)</f>
        <v>0</v>
      </c>
      <c r="BB250">
        <f>IF(doba!$T52&lt;=BB$216,IF(doba!$U52&gt;BB$216,BB$217,0),0)</f>
        <v>0</v>
      </c>
      <c r="BC250">
        <f>IF(doba!$T52&lt;=BC$216,IF(doba!$U52&gt;BC$216,BC$217,0),0)</f>
        <v>0</v>
      </c>
      <c r="BD250">
        <f>IF(doba!$T52&lt;=BD$216,IF(doba!$U52&gt;BD$216,BD$217,0),0)</f>
        <v>0</v>
      </c>
      <c r="BE250">
        <f>IF(doba!$T52&lt;=BE$216,IF(doba!$U52&gt;BE$216,BE$217,0),0)</f>
        <v>0</v>
      </c>
      <c r="BF250" s="1">
        <f t="shared" si="9"/>
        <v>0</v>
      </c>
    </row>
    <row r="251" spans="1:58" x14ac:dyDescent="0.2">
      <c r="A251">
        <v>34</v>
      </c>
      <c r="B251">
        <f>doba!$T53</f>
        <v>0</v>
      </c>
      <c r="C251">
        <f>doba!$U53</f>
        <v>0</v>
      </c>
      <c r="E251">
        <f>IF(doba!$T53&lt;=E$216,IF(doba!$U53&gt;E$216,E$217,0),0)</f>
        <v>0</v>
      </c>
      <c r="F251">
        <f>IF(doba!$T53&lt;=F$216,IF(doba!$U53&gt;F$216,F$217,0),0)</f>
        <v>0</v>
      </c>
      <c r="G251">
        <f>IF(doba!$T53&lt;=G$216,IF(doba!$U53&gt;G$216,G$217,0),0)</f>
        <v>0</v>
      </c>
      <c r="H251">
        <f>IF(doba!$T53&lt;=H$216,IF(doba!$U53&gt;H$216,H$217,0),0)</f>
        <v>0</v>
      </c>
      <c r="I251">
        <f>IF(doba!$T53&lt;=I$216,IF(doba!$U53&gt;I$216,I$217,0),0)</f>
        <v>0</v>
      </c>
      <c r="J251">
        <f>IF(doba!$T53&lt;=J$216,IF(doba!$U53&gt;J$216,J$217,0),0)</f>
        <v>0</v>
      </c>
      <c r="K251">
        <f>IF(doba!$T53&lt;=K$216,IF(doba!$U53&gt;K$216,K$217,0),0)</f>
        <v>0</v>
      </c>
      <c r="L251">
        <f>IF(doba!$T53&lt;=L$216,IF(doba!$U53&gt;L$216,L$217,0),0)</f>
        <v>0</v>
      </c>
      <c r="M251">
        <f>IF(doba!$T53&lt;=M$216,IF(doba!$U53&gt;M$216,M$217,0),0)</f>
        <v>0</v>
      </c>
      <c r="N251">
        <f>IF(doba!$T53&lt;=N$216,IF(doba!$U53&gt;N$216,N$217,0),0)</f>
        <v>0</v>
      </c>
      <c r="O251">
        <f>IF(doba!$T53&lt;=O$216,IF(doba!$U53&gt;O$216,O$217,0),0)</f>
        <v>0</v>
      </c>
      <c r="P251">
        <f>IF(doba!$T53&lt;=P$216,IF(doba!$U53&gt;P$216,P$217,0),0)</f>
        <v>0</v>
      </c>
      <c r="Q251">
        <f>IF(doba!$T53&lt;=Q$216,IF(doba!$U53&gt;Q$216,Q$217,0),0)</f>
        <v>0</v>
      </c>
      <c r="R251">
        <f>IF(doba!$T53&lt;=R$216,IF(doba!$U53&gt;R$216,R$217,0),0)</f>
        <v>0</v>
      </c>
      <c r="S251">
        <f>IF(doba!$T53&lt;=S$216,IF(doba!$U53&gt;S$216,S$217,0),0)</f>
        <v>0</v>
      </c>
      <c r="T251">
        <f>IF(doba!$T53&lt;=T$216,IF(doba!$U53&gt;T$216,T$217,0),0)</f>
        <v>0</v>
      </c>
      <c r="U251">
        <f>IF(doba!$T53&lt;=U$216,IF(doba!$U53&gt;U$216,U$217,0),0)</f>
        <v>0</v>
      </c>
      <c r="V251">
        <f>IF(doba!$T53&lt;=V$216,IF(doba!$U53&gt;V$216,V$217,0),0)</f>
        <v>0</v>
      </c>
      <c r="W251">
        <f>IF(doba!$T53&lt;=W$216,IF(doba!$U53&gt;W$216,W$217,0),0)</f>
        <v>0</v>
      </c>
      <c r="X251">
        <f>IF(doba!$T53&lt;=X$216,IF(doba!$U53&gt;X$216,X$217,0),0)</f>
        <v>0</v>
      </c>
      <c r="Y251">
        <f>IF(doba!$T53&lt;=Y$216,IF(doba!$U53&gt;Y$216,Y$217,0),0)</f>
        <v>0</v>
      </c>
      <c r="Z251">
        <f>IF(doba!$T53&lt;=Z$216,IF(doba!$U53&gt;Z$216,Z$217,0),0)</f>
        <v>0</v>
      </c>
      <c r="AA251">
        <f>IF(doba!$T53&lt;=AA$216,IF(doba!$U53&gt;AA$216,AA$217,0),0)</f>
        <v>0</v>
      </c>
      <c r="AB251">
        <f>IF(doba!$T53&lt;=AB$216,IF(doba!$U53&gt;AB$216,AB$217,0),0)</f>
        <v>0</v>
      </c>
      <c r="AC251" s="1">
        <f t="shared" si="8"/>
        <v>0</v>
      </c>
      <c r="AH251">
        <f>IF(doba!$T53&lt;=AH$216,IF(doba!$U53&gt;AH$216,AH$217,0),0)</f>
        <v>0</v>
      </c>
      <c r="AI251">
        <f>IF(doba!$T53&lt;=AI$216,IF(doba!$U53&gt;AI$216,AI$217,0),0)</f>
        <v>0</v>
      </c>
      <c r="AJ251">
        <f>IF(doba!$T53&lt;=AJ$216,IF(doba!$U53&gt;AJ$216,AJ$217,0),0)</f>
        <v>0</v>
      </c>
      <c r="AK251">
        <f>IF(doba!$T53&lt;=AK$216,IF(doba!$U53&gt;AK$216,AK$217,0),0)</f>
        <v>0</v>
      </c>
      <c r="AL251">
        <f>IF(doba!$T53&lt;=AL$216,IF(doba!$U53&gt;AL$216,AL$217,0),0)</f>
        <v>0</v>
      </c>
      <c r="AM251">
        <f>IF(doba!$T53&lt;=AM$216,IF(doba!$U53&gt;AM$216,AM$217,0),0)</f>
        <v>0</v>
      </c>
      <c r="AN251">
        <f>IF(doba!$T53&lt;=AN$216,IF(doba!$U53&gt;AN$216,AN$217,0),0)</f>
        <v>0</v>
      </c>
      <c r="AO251">
        <f>IF(doba!$T53&lt;=AO$216,IF(doba!$U53&gt;AO$216,AO$217,0),0)</f>
        <v>0</v>
      </c>
      <c r="AP251">
        <f>IF(doba!$T53&lt;=AP$216,IF(doba!$U53&gt;AP$216,AP$217,0),0)</f>
        <v>0</v>
      </c>
      <c r="AQ251">
        <f>IF(doba!$T53&lt;=AQ$216,IF(doba!$U53&gt;AQ$216,AQ$217,0),0)</f>
        <v>0</v>
      </c>
      <c r="AR251">
        <f>IF(doba!$T53&lt;=AR$216,IF(doba!$U53&gt;AR$216,AR$217,0),0)</f>
        <v>0</v>
      </c>
      <c r="AS251">
        <f>IF(doba!$T53&lt;=AS$216,IF(doba!$U53&gt;AS$216,AS$217,0),0)</f>
        <v>0</v>
      </c>
      <c r="AT251">
        <f>IF(doba!$T53&lt;=AT$216,IF(doba!$U53&gt;AT$216,AT$217,0),0)</f>
        <v>0</v>
      </c>
      <c r="AU251">
        <f>IF(doba!$T53&lt;=AU$216,IF(doba!$U53&gt;AU$216,AU$217,0),0)</f>
        <v>0</v>
      </c>
      <c r="AV251">
        <f>IF(doba!$T53&lt;=AV$216,IF(doba!$U53&gt;AV$216,AV$217,0),0)</f>
        <v>0</v>
      </c>
      <c r="AW251">
        <f>IF(doba!$T53&lt;=AW$216,IF(doba!$U53&gt;AW$216,AW$217,0),0)</f>
        <v>0</v>
      </c>
      <c r="AX251">
        <f>IF(doba!$T53&lt;=AX$216,IF(doba!$U53&gt;AX$216,AX$217,0),0)</f>
        <v>0</v>
      </c>
      <c r="AY251">
        <f>IF(doba!$T53&lt;=AY$216,IF(doba!$U53&gt;AY$216,AY$217,0),0)</f>
        <v>0</v>
      </c>
      <c r="AZ251">
        <f>IF(doba!$T53&lt;=AZ$216,IF(doba!$U53&gt;AZ$216,AZ$217,0),0)</f>
        <v>0</v>
      </c>
      <c r="BA251">
        <f>IF(doba!$T53&lt;=BA$216,IF(doba!$U53&gt;BA$216,BA$217,0),0)</f>
        <v>0</v>
      </c>
      <c r="BB251">
        <f>IF(doba!$T53&lt;=BB$216,IF(doba!$U53&gt;BB$216,BB$217,0),0)</f>
        <v>0</v>
      </c>
      <c r="BC251">
        <f>IF(doba!$T53&lt;=BC$216,IF(doba!$U53&gt;BC$216,BC$217,0),0)</f>
        <v>0</v>
      </c>
      <c r="BD251">
        <f>IF(doba!$T53&lt;=BD$216,IF(doba!$U53&gt;BD$216,BD$217,0),0)</f>
        <v>0</v>
      </c>
      <c r="BE251">
        <f>IF(doba!$T53&lt;=BE$216,IF(doba!$U53&gt;BE$216,BE$217,0),0)</f>
        <v>0</v>
      </c>
      <c r="BF251" s="1">
        <f t="shared" si="9"/>
        <v>0</v>
      </c>
    </row>
    <row r="252" spans="1:58" x14ac:dyDescent="0.2">
      <c r="A252">
        <v>35</v>
      </c>
      <c r="B252">
        <f>doba!$T54</f>
        <v>0</v>
      </c>
      <c r="C252">
        <f>doba!$U54</f>
        <v>0</v>
      </c>
      <c r="E252">
        <f>IF(doba!$T54&lt;=E$216,IF(doba!$U54&gt;E$216,E$217,0),0)</f>
        <v>0</v>
      </c>
      <c r="F252">
        <f>IF(doba!$T54&lt;=F$216,IF(doba!$U54&gt;F$216,F$217,0),0)</f>
        <v>0</v>
      </c>
      <c r="G252">
        <f>IF(doba!$T54&lt;=G$216,IF(doba!$U54&gt;G$216,G$217,0),0)</f>
        <v>0</v>
      </c>
      <c r="H252">
        <f>IF(doba!$T54&lt;=H$216,IF(doba!$U54&gt;H$216,H$217,0),0)</f>
        <v>0</v>
      </c>
      <c r="I252">
        <f>IF(doba!$T54&lt;=I$216,IF(doba!$U54&gt;I$216,I$217,0),0)</f>
        <v>0</v>
      </c>
      <c r="J252">
        <f>IF(doba!$T54&lt;=J$216,IF(doba!$U54&gt;J$216,J$217,0),0)</f>
        <v>0</v>
      </c>
      <c r="K252">
        <f>IF(doba!$T54&lt;=K$216,IF(doba!$U54&gt;K$216,K$217,0),0)</f>
        <v>0</v>
      </c>
      <c r="L252">
        <f>IF(doba!$T54&lt;=L$216,IF(doba!$U54&gt;L$216,L$217,0),0)</f>
        <v>0</v>
      </c>
      <c r="M252">
        <f>IF(doba!$T54&lt;=M$216,IF(doba!$U54&gt;M$216,M$217,0),0)</f>
        <v>0</v>
      </c>
      <c r="N252">
        <f>IF(doba!$T54&lt;=N$216,IF(doba!$U54&gt;N$216,N$217,0),0)</f>
        <v>0</v>
      </c>
      <c r="O252">
        <f>IF(doba!$T54&lt;=O$216,IF(doba!$U54&gt;O$216,O$217,0),0)</f>
        <v>0</v>
      </c>
      <c r="P252">
        <f>IF(doba!$T54&lt;=P$216,IF(doba!$U54&gt;P$216,P$217,0),0)</f>
        <v>0</v>
      </c>
      <c r="Q252">
        <f>IF(doba!$T54&lt;=Q$216,IF(doba!$U54&gt;Q$216,Q$217,0),0)</f>
        <v>0</v>
      </c>
      <c r="R252">
        <f>IF(doba!$T54&lt;=R$216,IF(doba!$U54&gt;R$216,R$217,0),0)</f>
        <v>0</v>
      </c>
      <c r="S252">
        <f>IF(doba!$T54&lt;=S$216,IF(doba!$U54&gt;S$216,S$217,0),0)</f>
        <v>0</v>
      </c>
      <c r="T252">
        <f>IF(doba!$T54&lt;=T$216,IF(doba!$U54&gt;T$216,T$217,0),0)</f>
        <v>0</v>
      </c>
      <c r="U252">
        <f>IF(doba!$T54&lt;=U$216,IF(doba!$U54&gt;U$216,U$217,0),0)</f>
        <v>0</v>
      </c>
      <c r="V252">
        <f>IF(doba!$T54&lt;=V$216,IF(doba!$U54&gt;V$216,V$217,0),0)</f>
        <v>0</v>
      </c>
      <c r="W252">
        <f>IF(doba!$T54&lt;=W$216,IF(doba!$U54&gt;W$216,W$217,0),0)</f>
        <v>0</v>
      </c>
      <c r="X252">
        <f>IF(doba!$T54&lt;=X$216,IF(doba!$U54&gt;X$216,X$217,0),0)</f>
        <v>0</v>
      </c>
      <c r="Y252">
        <f>IF(doba!$T54&lt;=Y$216,IF(doba!$U54&gt;Y$216,Y$217,0),0)</f>
        <v>0</v>
      </c>
      <c r="Z252">
        <f>IF(doba!$T54&lt;=Z$216,IF(doba!$U54&gt;Z$216,Z$217,0),0)</f>
        <v>0</v>
      </c>
      <c r="AA252">
        <f>IF(doba!$T54&lt;=AA$216,IF(doba!$U54&gt;AA$216,AA$217,0),0)</f>
        <v>0</v>
      </c>
      <c r="AB252">
        <f>IF(doba!$T54&lt;=AB$216,IF(doba!$U54&gt;AB$216,AB$217,0),0)</f>
        <v>0</v>
      </c>
      <c r="AC252" s="1">
        <f t="shared" si="8"/>
        <v>0</v>
      </c>
      <c r="AH252">
        <f>IF(doba!$T54&lt;=AH$216,IF(doba!$U54&gt;AH$216,AH$217,0),0)</f>
        <v>0</v>
      </c>
      <c r="AI252">
        <f>IF(doba!$T54&lt;=AI$216,IF(doba!$U54&gt;AI$216,AI$217,0),0)</f>
        <v>0</v>
      </c>
      <c r="AJ252">
        <f>IF(doba!$T54&lt;=AJ$216,IF(doba!$U54&gt;AJ$216,AJ$217,0),0)</f>
        <v>0</v>
      </c>
      <c r="AK252">
        <f>IF(doba!$T54&lt;=AK$216,IF(doba!$U54&gt;AK$216,AK$217,0),0)</f>
        <v>0</v>
      </c>
      <c r="AL252">
        <f>IF(doba!$T54&lt;=AL$216,IF(doba!$U54&gt;AL$216,AL$217,0),0)</f>
        <v>0</v>
      </c>
      <c r="AM252">
        <f>IF(doba!$T54&lt;=AM$216,IF(doba!$U54&gt;AM$216,AM$217,0),0)</f>
        <v>0</v>
      </c>
      <c r="AN252">
        <f>IF(doba!$T54&lt;=AN$216,IF(doba!$U54&gt;AN$216,AN$217,0),0)</f>
        <v>0</v>
      </c>
      <c r="AO252">
        <f>IF(doba!$T54&lt;=AO$216,IF(doba!$U54&gt;AO$216,AO$217,0),0)</f>
        <v>0</v>
      </c>
      <c r="AP252">
        <f>IF(doba!$T54&lt;=AP$216,IF(doba!$U54&gt;AP$216,AP$217,0),0)</f>
        <v>0</v>
      </c>
      <c r="AQ252">
        <f>IF(doba!$T54&lt;=AQ$216,IF(doba!$U54&gt;AQ$216,AQ$217,0),0)</f>
        <v>0</v>
      </c>
      <c r="AR252">
        <f>IF(doba!$T54&lt;=AR$216,IF(doba!$U54&gt;AR$216,AR$217,0),0)</f>
        <v>0</v>
      </c>
      <c r="AS252">
        <f>IF(doba!$T54&lt;=AS$216,IF(doba!$U54&gt;AS$216,AS$217,0),0)</f>
        <v>0</v>
      </c>
      <c r="AT252">
        <f>IF(doba!$T54&lt;=AT$216,IF(doba!$U54&gt;AT$216,AT$217,0),0)</f>
        <v>0</v>
      </c>
      <c r="AU252">
        <f>IF(doba!$T54&lt;=AU$216,IF(doba!$U54&gt;AU$216,AU$217,0),0)</f>
        <v>0</v>
      </c>
      <c r="AV252">
        <f>IF(doba!$T54&lt;=AV$216,IF(doba!$U54&gt;AV$216,AV$217,0),0)</f>
        <v>0</v>
      </c>
      <c r="AW252">
        <f>IF(doba!$T54&lt;=AW$216,IF(doba!$U54&gt;AW$216,AW$217,0),0)</f>
        <v>0</v>
      </c>
      <c r="AX252">
        <f>IF(doba!$T54&lt;=AX$216,IF(doba!$U54&gt;AX$216,AX$217,0),0)</f>
        <v>0</v>
      </c>
      <c r="AY252">
        <f>IF(doba!$T54&lt;=AY$216,IF(doba!$U54&gt;AY$216,AY$217,0),0)</f>
        <v>0</v>
      </c>
      <c r="AZ252">
        <f>IF(doba!$T54&lt;=AZ$216,IF(doba!$U54&gt;AZ$216,AZ$217,0),0)</f>
        <v>0</v>
      </c>
      <c r="BA252">
        <f>IF(doba!$T54&lt;=BA$216,IF(doba!$U54&gt;BA$216,BA$217,0),0)</f>
        <v>0</v>
      </c>
      <c r="BB252">
        <f>IF(doba!$T54&lt;=BB$216,IF(doba!$U54&gt;BB$216,BB$217,0),0)</f>
        <v>0</v>
      </c>
      <c r="BC252">
        <f>IF(doba!$T54&lt;=BC$216,IF(doba!$U54&gt;BC$216,BC$217,0),0)</f>
        <v>0</v>
      </c>
      <c r="BD252">
        <f>IF(doba!$T54&lt;=BD$216,IF(doba!$U54&gt;BD$216,BD$217,0),0)</f>
        <v>0</v>
      </c>
      <c r="BE252">
        <f>IF(doba!$T54&lt;=BE$216,IF(doba!$U54&gt;BE$216,BE$217,0),0)</f>
        <v>0</v>
      </c>
      <c r="BF252" s="1">
        <f t="shared" si="9"/>
        <v>0</v>
      </c>
    </row>
    <row r="253" spans="1:58" x14ac:dyDescent="0.2">
      <c r="A253">
        <v>36</v>
      </c>
      <c r="B253">
        <f>doba!$T55</f>
        <v>0</v>
      </c>
      <c r="C253">
        <f>doba!$U55</f>
        <v>0</v>
      </c>
      <c r="E253">
        <f>IF(doba!$T55&lt;=E$216,IF(doba!$U55&gt;E$216,E$217,0),0)</f>
        <v>0</v>
      </c>
      <c r="F253">
        <f>IF(doba!$T55&lt;=F$216,IF(doba!$U55&gt;F$216,F$217,0),0)</f>
        <v>0</v>
      </c>
      <c r="G253">
        <f>IF(doba!$T55&lt;=G$216,IF(doba!$U55&gt;G$216,G$217,0),0)</f>
        <v>0</v>
      </c>
      <c r="H253">
        <f>IF(doba!$T55&lt;=H$216,IF(doba!$U55&gt;H$216,H$217,0),0)</f>
        <v>0</v>
      </c>
      <c r="I253">
        <f>IF(doba!$T55&lt;=I$216,IF(doba!$U55&gt;I$216,I$217,0),0)</f>
        <v>0</v>
      </c>
      <c r="J253">
        <f>IF(doba!$T55&lt;=J$216,IF(doba!$U55&gt;J$216,J$217,0),0)</f>
        <v>0</v>
      </c>
      <c r="K253">
        <f>IF(doba!$T55&lt;=K$216,IF(doba!$U55&gt;K$216,K$217,0),0)</f>
        <v>0</v>
      </c>
      <c r="L253">
        <f>IF(doba!$T55&lt;=L$216,IF(doba!$U55&gt;L$216,L$217,0),0)</f>
        <v>0</v>
      </c>
      <c r="M253">
        <f>IF(doba!$T55&lt;=M$216,IF(doba!$U55&gt;M$216,M$217,0),0)</f>
        <v>0</v>
      </c>
      <c r="N253">
        <f>IF(doba!$T55&lt;=N$216,IF(doba!$U55&gt;N$216,N$217,0),0)</f>
        <v>0</v>
      </c>
      <c r="O253">
        <f>IF(doba!$T55&lt;=O$216,IF(doba!$U55&gt;O$216,O$217,0),0)</f>
        <v>0</v>
      </c>
      <c r="P253">
        <f>IF(doba!$T55&lt;=P$216,IF(doba!$U55&gt;P$216,P$217,0),0)</f>
        <v>0</v>
      </c>
      <c r="Q253">
        <f>IF(doba!$T55&lt;=Q$216,IF(doba!$U55&gt;Q$216,Q$217,0),0)</f>
        <v>0</v>
      </c>
      <c r="R253">
        <f>IF(doba!$T55&lt;=R$216,IF(doba!$U55&gt;R$216,R$217,0),0)</f>
        <v>0</v>
      </c>
      <c r="S253">
        <f>IF(doba!$T55&lt;=S$216,IF(doba!$U55&gt;S$216,S$217,0),0)</f>
        <v>0</v>
      </c>
      <c r="T253">
        <f>IF(doba!$T55&lt;=T$216,IF(doba!$U55&gt;T$216,T$217,0),0)</f>
        <v>0</v>
      </c>
      <c r="U253">
        <f>IF(doba!$T55&lt;=U$216,IF(doba!$U55&gt;U$216,U$217,0),0)</f>
        <v>0</v>
      </c>
      <c r="V253">
        <f>IF(doba!$T55&lt;=V$216,IF(doba!$U55&gt;V$216,V$217,0),0)</f>
        <v>0</v>
      </c>
      <c r="W253">
        <f>IF(doba!$T55&lt;=W$216,IF(doba!$U55&gt;W$216,W$217,0),0)</f>
        <v>0</v>
      </c>
      <c r="X253">
        <f>IF(doba!$T55&lt;=X$216,IF(doba!$U55&gt;X$216,X$217,0),0)</f>
        <v>0</v>
      </c>
      <c r="Y253">
        <f>IF(doba!$T55&lt;=Y$216,IF(doba!$U55&gt;Y$216,Y$217,0),0)</f>
        <v>0</v>
      </c>
      <c r="Z253">
        <f>IF(doba!$T55&lt;=Z$216,IF(doba!$U55&gt;Z$216,Z$217,0),0)</f>
        <v>0</v>
      </c>
      <c r="AA253">
        <f>IF(doba!$T55&lt;=AA$216,IF(doba!$U55&gt;AA$216,AA$217,0),0)</f>
        <v>0</v>
      </c>
      <c r="AB253">
        <f>IF(doba!$T55&lt;=AB$216,IF(doba!$U55&gt;AB$216,AB$217,0),0)</f>
        <v>0</v>
      </c>
      <c r="AC253" s="1">
        <f t="shared" si="8"/>
        <v>0</v>
      </c>
      <c r="AH253">
        <f>IF(doba!$T55&lt;=AH$216,IF(doba!$U55&gt;AH$216,AH$217,0),0)</f>
        <v>0</v>
      </c>
      <c r="AI253">
        <f>IF(doba!$T55&lt;=AI$216,IF(doba!$U55&gt;AI$216,AI$217,0),0)</f>
        <v>0</v>
      </c>
      <c r="AJ253">
        <f>IF(doba!$T55&lt;=AJ$216,IF(doba!$U55&gt;AJ$216,AJ$217,0),0)</f>
        <v>0</v>
      </c>
      <c r="AK253">
        <f>IF(doba!$T55&lt;=AK$216,IF(doba!$U55&gt;AK$216,AK$217,0),0)</f>
        <v>0</v>
      </c>
      <c r="AL253">
        <f>IF(doba!$T55&lt;=AL$216,IF(doba!$U55&gt;AL$216,AL$217,0),0)</f>
        <v>0</v>
      </c>
      <c r="AM253">
        <f>IF(doba!$T55&lt;=AM$216,IF(doba!$U55&gt;AM$216,AM$217,0),0)</f>
        <v>0</v>
      </c>
      <c r="AN253">
        <f>IF(doba!$T55&lt;=AN$216,IF(doba!$U55&gt;AN$216,AN$217,0),0)</f>
        <v>0</v>
      </c>
      <c r="AO253">
        <f>IF(doba!$T55&lt;=AO$216,IF(doba!$U55&gt;AO$216,AO$217,0),0)</f>
        <v>0</v>
      </c>
      <c r="AP253">
        <f>IF(doba!$T55&lt;=AP$216,IF(doba!$U55&gt;AP$216,AP$217,0),0)</f>
        <v>0</v>
      </c>
      <c r="AQ253">
        <f>IF(doba!$T55&lt;=AQ$216,IF(doba!$U55&gt;AQ$216,AQ$217,0),0)</f>
        <v>0</v>
      </c>
      <c r="AR253">
        <f>IF(doba!$T55&lt;=AR$216,IF(doba!$U55&gt;AR$216,AR$217,0),0)</f>
        <v>0</v>
      </c>
      <c r="AS253">
        <f>IF(doba!$T55&lt;=AS$216,IF(doba!$U55&gt;AS$216,AS$217,0),0)</f>
        <v>0</v>
      </c>
      <c r="AT253">
        <f>IF(doba!$T55&lt;=AT$216,IF(doba!$U55&gt;AT$216,AT$217,0),0)</f>
        <v>0</v>
      </c>
      <c r="AU253">
        <f>IF(doba!$T55&lt;=AU$216,IF(doba!$U55&gt;AU$216,AU$217,0),0)</f>
        <v>0</v>
      </c>
      <c r="AV253">
        <f>IF(doba!$T55&lt;=AV$216,IF(doba!$U55&gt;AV$216,AV$217,0),0)</f>
        <v>0</v>
      </c>
      <c r="AW253">
        <f>IF(doba!$T55&lt;=AW$216,IF(doba!$U55&gt;AW$216,AW$217,0),0)</f>
        <v>0</v>
      </c>
      <c r="AX253">
        <f>IF(doba!$T55&lt;=AX$216,IF(doba!$U55&gt;AX$216,AX$217,0),0)</f>
        <v>0</v>
      </c>
      <c r="AY253">
        <f>IF(doba!$T55&lt;=AY$216,IF(doba!$U55&gt;AY$216,AY$217,0),0)</f>
        <v>0</v>
      </c>
      <c r="AZ253">
        <f>IF(doba!$T55&lt;=AZ$216,IF(doba!$U55&gt;AZ$216,AZ$217,0),0)</f>
        <v>0</v>
      </c>
      <c r="BA253">
        <f>IF(doba!$T55&lt;=BA$216,IF(doba!$U55&gt;BA$216,BA$217,0),0)</f>
        <v>0</v>
      </c>
      <c r="BB253">
        <f>IF(doba!$T55&lt;=BB$216,IF(doba!$U55&gt;BB$216,BB$217,0),0)</f>
        <v>0</v>
      </c>
      <c r="BC253">
        <f>IF(doba!$T55&lt;=BC$216,IF(doba!$U55&gt;BC$216,BC$217,0),0)</f>
        <v>0</v>
      </c>
      <c r="BD253">
        <f>IF(doba!$T55&lt;=BD$216,IF(doba!$U55&gt;BD$216,BD$217,0),0)</f>
        <v>0</v>
      </c>
      <c r="BE253">
        <f>IF(doba!$T55&lt;=BE$216,IF(doba!$U55&gt;BE$216,BE$217,0),0)</f>
        <v>0</v>
      </c>
      <c r="BF253" s="1">
        <f t="shared" si="9"/>
        <v>0</v>
      </c>
    </row>
    <row r="254" spans="1:58" x14ac:dyDescent="0.2">
      <c r="A254">
        <v>37</v>
      </c>
      <c r="B254">
        <f>doba!$T56</f>
        <v>0</v>
      </c>
      <c r="C254">
        <f>doba!$U56</f>
        <v>0</v>
      </c>
      <c r="E254">
        <f>IF(doba!$T56&lt;=E$216,IF(doba!$U56&gt;E$216,E$217,0),0)</f>
        <v>0</v>
      </c>
      <c r="F254">
        <f>IF(doba!$T56&lt;=F$216,IF(doba!$U56&gt;F$216,F$217,0),0)</f>
        <v>0</v>
      </c>
      <c r="G254">
        <f>IF(doba!$T56&lt;=G$216,IF(doba!$U56&gt;G$216,G$217,0),0)</f>
        <v>0</v>
      </c>
      <c r="H254">
        <f>IF(doba!$T56&lt;=H$216,IF(doba!$U56&gt;H$216,H$217,0),0)</f>
        <v>0</v>
      </c>
      <c r="I254">
        <f>IF(doba!$T56&lt;=I$216,IF(doba!$U56&gt;I$216,I$217,0),0)</f>
        <v>0</v>
      </c>
      <c r="J254">
        <f>IF(doba!$T56&lt;=J$216,IF(doba!$U56&gt;J$216,J$217,0),0)</f>
        <v>0</v>
      </c>
      <c r="K254">
        <f>IF(doba!$T56&lt;=K$216,IF(doba!$U56&gt;K$216,K$217,0),0)</f>
        <v>0</v>
      </c>
      <c r="L254">
        <f>IF(doba!$T56&lt;=L$216,IF(doba!$U56&gt;L$216,L$217,0),0)</f>
        <v>0</v>
      </c>
      <c r="M254">
        <f>IF(doba!$T56&lt;=M$216,IF(doba!$U56&gt;M$216,M$217,0),0)</f>
        <v>0</v>
      </c>
      <c r="N254">
        <f>IF(doba!$T56&lt;=N$216,IF(doba!$U56&gt;N$216,N$217,0),0)</f>
        <v>0</v>
      </c>
      <c r="O254">
        <f>IF(doba!$T56&lt;=O$216,IF(doba!$U56&gt;O$216,O$217,0),0)</f>
        <v>0</v>
      </c>
      <c r="P254">
        <f>IF(doba!$T56&lt;=P$216,IF(doba!$U56&gt;P$216,P$217,0),0)</f>
        <v>0</v>
      </c>
      <c r="Q254">
        <f>IF(doba!$T56&lt;=Q$216,IF(doba!$U56&gt;Q$216,Q$217,0),0)</f>
        <v>0</v>
      </c>
      <c r="R254">
        <f>IF(doba!$T56&lt;=R$216,IF(doba!$U56&gt;R$216,R$217,0),0)</f>
        <v>0</v>
      </c>
      <c r="S254">
        <f>IF(doba!$T56&lt;=S$216,IF(doba!$U56&gt;S$216,S$217,0),0)</f>
        <v>0</v>
      </c>
      <c r="T254">
        <f>IF(doba!$T56&lt;=T$216,IF(doba!$U56&gt;T$216,T$217,0),0)</f>
        <v>0</v>
      </c>
      <c r="U254">
        <f>IF(doba!$T56&lt;=U$216,IF(doba!$U56&gt;U$216,U$217,0),0)</f>
        <v>0</v>
      </c>
      <c r="V254">
        <f>IF(doba!$T56&lt;=V$216,IF(doba!$U56&gt;V$216,V$217,0),0)</f>
        <v>0</v>
      </c>
      <c r="W254">
        <f>IF(doba!$T56&lt;=W$216,IF(doba!$U56&gt;W$216,W$217,0),0)</f>
        <v>0</v>
      </c>
      <c r="X254">
        <f>IF(doba!$T56&lt;=X$216,IF(doba!$U56&gt;X$216,X$217,0),0)</f>
        <v>0</v>
      </c>
      <c r="Y254">
        <f>IF(doba!$T56&lt;=Y$216,IF(doba!$U56&gt;Y$216,Y$217,0),0)</f>
        <v>0</v>
      </c>
      <c r="Z254">
        <f>IF(doba!$T56&lt;=Z$216,IF(doba!$U56&gt;Z$216,Z$217,0),0)</f>
        <v>0</v>
      </c>
      <c r="AA254">
        <f>IF(doba!$T56&lt;=AA$216,IF(doba!$U56&gt;AA$216,AA$217,0),0)</f>
        <v>0</v>
      </c>
      <c r="AB254">
        <f>IF(doba!$T56&lt;=AB$216,IF(doba!$U56&gt;AB$216,AB$217,0),0)</f>
        <v>0</v>
      </c>
      <c r="AC254" s="1">
        <f t="shared" si="8"/>
        <v>0</v>
      </c>
      <c r="AH254">
        <f>IF(doba!$T56&lt;=AH$216,IF(doba!$U56&gt;AH$216,AH$217,0),0)</f>
        <v>0</v>
      </c>
      <c r="AI254">
        <f>IF(doba!$T56&lt;=AI$216,IF(doba!$U56&gt;AI$216,AI$217,0),0)</f>
        <v>0</v>
      </c>
      <c r="AJ254">
        <f>IF(doba!$T56&lt;=AJ$216,IF(doba!$U56&gt;AJ$216,AJ$217,0),0)</f>
        <v>0</v>
      </c>
      <c r="AK254">
        <f>IF(doba!$T56&lt;=AK$216,IF(doba!$U56&gt;AK$216,AK$217,0),0)</f>
        <v>0</v>
      </c>
      <c r="AL254">
        <f>IF(doba!$T56&lt;=AL$216,IF(doba!$U56&gt;AL$216,AL$217,0),0)</f>
        <v>0</v>
      </c>
      <c r="AM254">
        <f>IF(doba!$T56&lt;=AM$216,IF(doba!$U56&gt;AM$216,AM$217,0),0)</f>
        <v>0</v>
      </c>
      <c r="AN254">
        <f>IF(doba!$T56&lt;=AN$216,IF(doba!$U56&gt;AN$216,AN$217,0),0)</f>
        <v>0</v>
      </c>
      <c r="AO254">
        <f>IF(doba!$T56&lt;=AO$216,IF(doba!$U56&gt;AO$216,AO$217,0),0)</f>
        <v>0</v>
      </c>
      <c r="AP254">
        <f>IF(doba!$T56&lt;=AP$216,IF(doba!$U56&gt;AP$216,AP$217,0),0)</f>
        <v>0</v>
      </c>
      <c r="AQ254">
        <f>IF(doba!$T56&lt;=AQ$216,IF(doba!$U56&gt;AQ$216,AQ$217,0),0)</f>
        <v>0</v>
      </c>
      <c r="AR254">
        <f>IF(doba!$T56&lt;=AR$216,IF(doba!$U56&gt;AR$216,AR$217,0),0)</f>
        <v>0</v>
      </c>
      <c r="AS254">
        <f>IF(doba!$T56&lt;=AS$216,IF(doba!$U56&gt;AS$216,AS$217,0),0)</f>
        <v>0</v>
      </c>
      <c r="AT254">
        <f>IF(doba!$T56&lt;=AT$216,IF(doba!$U56&gt;AT$216,AT$217,0),0)</f>
        <v>0</v>
      </c>
      <c r="AU254">
        <f>IF(doba!$T56&lt;=AU$216,IF(doba!$U56&gt;AU$216,AU$217,0),0)</f>
        <v>0</v>
      </c>
      <c r="AV254">
        <f>IF(doba!$T56&lt;=AV$216,IF(doba!$U56&gt;AV$216,AV$217,0),0)</f>
        <v>0</v>
      </c>
      <c r="AW254">
        <f>IF(doba!$T56&lt;=AW$216,IF(doba!$U56&gt;AW$216,AW$217,0),0)</f>
        <v>0</v>
      </c>
      <c r="AX254">
        <f>IF(doba!$T56&lt;=AX$216,IF(doba!$U56&gt;AX$216,AX$217,0),0)</f>
        <v>0</v>
      </c>
      <c r="AY254">
        <f>IF(doba!$T56&lt;=AY$216,IF(doba!$U56&gt;AY$216,AY$217,0),0)</f>
        <v>0</v>
      </c>
      <c r="AZ254">
        <f>IF(doba!$T56&lt;=AZ$216,IF(doba!$U56&gt;AZ$216,AZ$217,0),0)</f>
        <v>0</v>
      </c>
      <c r="BA254">
        <f>IF(doba!$T56&lt;=BA$216,IF(doba!$U56&gt;BA$216,BA$217,0),0)</f>
        <v>0</v>
      </c>
      <c r="BB254">
        <f>IF(doba!$T56&lt;=BB$216,IF(doba!$U56&gt;BB$216,BB$217,0),0)</f>
        <v>0</v>
      </c>
      <c r="BC254">
        <f>IF(doba!$T56&lt;=BC$216,IF(doba!$U56&gt;BC$216,BC$217,0),0)</f>
        <v>0</v>
      </c>
      <c r="BD254">
        <f>IF(doba!$T56&lt;=BD$216,IF(doba!$U56&gt;BD$216,BD$217,0),0)</f>
        <v>0</v>
      </c>
      <c r="BE254">
        <f>IF(doba!$T56&lt;=BE$216,IF(doba!$U56&gt;BE$216,BE$217,0),0)</f>
        <v>0</v>
      </c>
      <c r="BF254" s="1">
        <f t="shared" si="9"/>
        <v>0</v>
      </c>
    </row>
    <row r="255" spans="1:58" x14ac:dyDescent="0.2">
      <c r="A255">
        <v>38</v>
      </c>
      <c r="B255">
        <f>doba!$T57</f>
        <v>0</v>
      </c>
      <c r="C255">
        <f>doba!$U57</f>
        <v>0</v>
      </c>
      <c r="E255">
        <f>IF(doba!$T57&lt;=E$216,IF(doba!$U57&gt;E$216,E$217,0),0)</f>
        <v>0</v>
      </c>
      <c r="F255">
        <f>IF(doba!$T57&lt;=F$216,IF(doba!$U57&gt;F$216,F$217,0),0)</f>
        <v>0</v>
      </c>
      <c r="G255">
        <f>IF(doba!$T57&lt;=G$216,IF(doba!$U57&gt;G$216,G$217,0),0)</f>
        <v>0</v>
      </c>
      <c r="H255">
        <f>IF(doba!$T57&lt;=H$216,IF(doba!$U57&gt;H$216,H$217,0),0)</f>
        <v>0</v>
      </c>
      <c r="I255">
        <f>IF(doba!$T57&lt;=I$216,IF(doba!$U57&gt;I$216,I$217,0),0)</f>
        <v>0</v>
      </c>
      <c r="J255">
        <f>IF(doba!$T57&lt;=J$216,IF(doba!$U57&gt;J$216,J$217,0),0)</f>
        <v>0</v>
      </c>
      <c r="K255">
        <f>IF(doba!$T57&lt;=K$216,IF(doba!$U57&gt;K$216,K$217,0),0)</f>
        <v>0</v>
      </c>
      <c r="L255">
        <f>IF(doba!$T57&lt;=L$216,IF(doba!$U57&gt;L$216,L$217,0),0)</f>
        <v>0</v>
      </c>
      <c r="M255">
        <f>IF(doba!$T57&lt;=M$216,IF(doba!$U57&gt;M$216,M$217,0),0)</f>
        <v>0</v>
      </c>
      <c r="N255">
        <f>IF(doba!$T57&lt;=N$216,IF(doba!$U57&gt;N$216,N$217,0),0)</f>
        <v>0</v>
      </c>
      <c r="O255">
        <f>IF(doba!$T57&lt;=O$216,IF(doba!$U57&gt;O$216,O$217,0),0)</f>
        <v>0</v>
      </c>
      <c r="P255">
        <f>IF(doba!$T57&lt;=P$216,IF(doba!$U57&gt;P$216,P$217,0),0)</f>
        <v>0</v>
      </c>
      <c r="Q255">
        <f>IF(doba!$T57&lt;=Q$216,IF(doba!$U57&gt;Q$216,Q$217,0),0)</f>
        <v>0</v>
      </c>
      <c r="R255">
        <f>IF(doba!$T57&lt;=R$216,IF(doba!$U57&gt;R$216,R$217,0),0)</f>
        <v>0</v>
      </c>
      <c r="S255">
        <f>IF(doba!$T57&lt;=S$216,IF(doba!$U57&gt;S$216,S$217,0),0)</f>
        <v>0</v>
      </c>
      <c r="T255">
        <f>IF(doba!$T57&lt;=T$216,IF(doba!$U57&gt;T$216,T$217,0),0)</f>
        <v>0</v>
      </c>
      <c r="U255">
        <f>IF(doba!$T57&lt;=U$216,IF(doba!$U57&gt;U$216,U$217,0),0)</f>
        <v>0</v>
      </c>
      <c r="V255">
        <f>IF(doba!$T57&lt;=V$216,IF(doba!$U57&gt;V$216,V$217,0),0)</f>
        <v>0</v>
      </c>
      <c r="W255">
        <f>IF(doba!$T57&lt;=W$216,IF(doba!$U57&gt;W$216,W$217,0),0)</f>
        <v>0</v>
      </c>
      <c r="X255">
        <f>IF(doba!$T57&lt;=X$216,IF(doba!$U57&gt;X$216,X$217,0),0)</f>
        <v>0</v>
      </c>
      <c r="Y255">
        <f>IF(doba!$T57&lt;=Y$216,IF(doba!$U57&gt;Y$216,Y$217,0),0)</f>
        <v>0</v>
      </c>
      <c r="Z255">
        <f>IF(doba!$T57&lt;=Z$216,IF(doba!$U57&gt;Z$216,Z$217,0),0)</f>
        <v>0</v>
      </c>
      <c r="AA255">
        <f>IF(doba!$T57&lt;=AA$216,IF(doba!$U57&gt;AA$216,AA$217,0),0)</f>
        <v>0</v>
      </c>
      <c r="AB255">
        <f>IF(doba!$T57&lt;=AB$216,IF(doba!$U57&gt;AB$216,AB$217,0),0)</f>
        <v>0</v>
      </c>
      <c r="AC255" s="1">
        <f t="shared" si="8"/>
        <v>0</v>
      </c>
      <c r="AH255">
        <f>IF(doba!$T57&lt;=AH$216,IF(doba!$U57&gt;AH$216,AH$217,0),0)</f>
        <v>0</v>
      </c>
      <c r="AI255">
        <f>IF(doba!$T57&lt;=AI$216,IF(doba!$U57&gt;AI$216,AI$217,0),0)</f>
        <v>0</v>
      </c>
      <c r="AJ255">
        <f>IF(doba!$T57&lt;=AJ$216,IF(doba!$U57&gt;AJ$216,AJ$217,0),0)</f>
        <v>0</v>
      </c>
      <c r="AK255">
        <f>IF(doba!$T57&lt;=AK$216,IF(doba!$U57&gt;AK$216,AK$217,0),0)</f>
        <v>0</v>
      </c>
      <c r="AL255">
        <f>IF(doba!$T57&lt;=AL$216,IF(doba!$U57&gt;AL$216,AL$217,0),0)</f>
        <v>0</v>
      </c>
      <c r="AM255">
        <f>IF(doba!$T57&lt;=AM$216,IF(doba!$U57&gt;AM$216,AM$217,0),0)</f>
        <v>0</v>
      </c>
      <c r="AN255">
        <f>IF(doba!$T57&lt;=AN$216,IF(doba!$U57&gt;AN$216,AN$217,0),0)</f>
        <v>0</v>
      </c>
      <c r="AO255">
        <f>IF(doba!$T57&lt;=AO$216,IF(doba!$U57&gt;AO$216,AO$217,0),0)</f>
        <v>0</v>
      </c>
      <c r="AP255">
        <f>IF(doba!$T57&lt;=AP$216,IF(doba!$U57&gt;AP$216,AP$217,0),0)</f>
        <v>0</v>
      </c>
      <c r="AQ255">
        <f>IF(doba!$T57&lt;=AQ$216,IF(doba!$U57&gt;AQ$216,AQ$217,0),0)</f>
        <v>0</v>
      </c>
      <c r="AR255">
        <f>IF(doba!$T57&lt;=AR$216,IF(doba!$U57&gt;AR$216,AR$217,0),0)</f>
        <v>0</v>
      </c>
      <c r="AS255">
        <f>IF(doba!$T57&lt;=AS$216,IF(doba!$U57&gt;AS$216,AS$217,0),0)</f>
        <v>0</v>
      </c>
      <c r="AT255">
        <f>IF(doba!$T57&lt;=AT$216,IF(doba!$U57&gt;AT$216,AT$217,0),0)</f>
        <v>0</v>
      </c>
      <c r="AU255">
        <f>IF(doba!$T57&lt;=AU$216,IF(doba!$U57&gt;AU$216,AU$217,0),0)</f>
        <v>0</v>
      </c>
      <c r="AV255">
        <f>IF(doba!$T57&lt;=AV$216,IF(doba!$U57&gt;AV$216,AV$217,0),0)</f>
        <v>0</v>
      </c>
      <c r="AW255">
        <f>IF(doba!$T57&lt;=AW$216,IF(doba!$U57&gt;AW$216,AW$217,0),0)</f>
        <v>0</v>
      </c>
      <c r="AX255">
        <f>IF(doba!$T57&lt;=AX$216,IF(doba!$U57&gt;AX$216,AX$217,0),0)</f>
        <v>0</v>
      </c>
      <c r="AY255">
        <f>IF(doba!$T57&lt;=AY$216,IF(doba!$U57&gt;AY$216,AY$217,0),0)</f>
        <v>0</v>
      </c>
      <c r="AZ255">
        <f>IF(doba!$T57&lt;=AZ$216,IF(doba!$U57&gt;AZ$216,AZ$217,0),0)</f>
        <v>0</v>
      </c>
      <c r="BA255">
        <f>IF(doba!$T57&lt;=BA$216,IF(doba!$U57&gt;BA$216,BA$217,0),0)</f>
        <v>0</v>
      </c>
      <c r="BB255">
        <f>IF(doba!$T57&lt;=BB$216,IF(doba!$U57&gt;BB$216,BB$217,0),0)</f>
        <v>0</v>
      </c>
      <c r="BC255">
        <f>IF(doba!$T57&lt;=BC$216,IF(doba!$U57&gt;BC$216,BC$217,0),0)</f>
        <v>0</v>
      </c>
      <c r="BD255">
        <f>IF(doba!$T57&lt;=BD$216,IF(doba!$U57&gt;BD$216,BD$217,0),0)</f>
        <v>0</v>
      </c>
      <c r="BE255">
        <f>IF(doba!$T57&lt;=BE$216,IF(doba!$U57&gt;BE$216,BE$217,0),0)</f>
        <v>0</v>
      </c>
      <c r="BF255" s="1">
        <f t="shared" si="9"/>
        <v>0</v>
      </c>
    </row>
    <row r="256" spans="1:58" x14ac:dyDescent="0.2">
      <c r="A256">
        <v>39</v>
      </c>
      <c r="B256">
        <f>doba!$T58</f>
        <v>0</v>
      </c>
      <c r="C256">
        <f>doba!$U58</f>
        <v>0</v>
      </c>
      <c r="E256">
        <f>IF(doba!$T58&lt;=E$216,IF(doba!$U58&gt;E$216,E$217,0),0)</f>
        <v>0</v>
      </c>
      <c r="F256">
        <f>IF(doba!$T58&lt;=F$216,IF(doba!$U58&gt;F$216,F$217,0),0)</f>
        <v>0</v>
      </c>
      <c r="G256">
        <f>IF(doba!$T58&lt;=G$216,IF(doba!$U58&gt;G$216,G$217,0),0)</f>
        <v>0</v>
      </c>
      <c r="H256">
        <f>IF(doba!$T58&lt;=H$216,IF(doba!$U58&gt;H$216,H$217,0),0)</f>
        <v>0</v>
      </c>
      <c r="I256">
        <f>IF(doba!$T58&lt;=I$216,IF(doba!$U58&gt;I$216,I$217,0),0)</f>
        <v>0</v>
      </c>
      <c r="J256">
        <f>IF(doba!$T58&lt;=J$216,IF(doba!$U58&gt;J$216,J$217,0),0)</f>
        <v>0</v>
      </c>
      <c r="K256">
        <f>IF(doba!$T58&lt;=K$216,IF(doba!$U58&gt;K$216,K$217,0),0)</f>
        <v>0</v>
      </c>
      <c r="L256">
        <f>IF(doba!$T58&lt;=L$216,IF(doba!$U58&gt;L$216,L$217,0),0)</f>
        <v>0</v>
      </c>
      <c r="M256">
        <f>IF(doba!$T58&lt;=M$216,IF(doba!$U58&gt;M$216,M$217,0),0)</f>
        <v>0</v>
      </c>
      <c r="N256">
        <f>IF(doba!$T58&lt;=N$216,IF(doba!$U58&gt;N$216,N$217,0),0)</f>
        <v>0</v>
      </c>
      <c r="O256">
        <f>IF(doba!$T58&lt;=O$216,IF(doba!$U58&gt;O$216,O$217,0),0)</f>
        <v>0</v>
      </c>
      <c r="P256">
        <f>IF(doba!$T58&lt;=P$216,IF(doba!$U58&gt;P$216,P$217,0),0)</f>
        <v>0</v>
      </c>
      <c r="Q256">
        <f>IF(doba!$T58&lt;=Q$216,IF(doba!$U58&gt;Q$216,Q$217,0),0)</f>
        <v>0</v>
      </c>
      <c r="R256">
        <f>IF(doba!$T58&lt;=R$216,IF(doba!$U58&gt;R$216,R$217,0),0)</f>
        <v>0</v>
      </c>
      <c r="S256">
        <f>IF(doba!$T58&lt;=S$216,IF(doba!$U58&gt;S$216,S$217,0),0)</f>
        <v>0</v>
      </c>
      <c r="T256">
        <f>IF(doba!$T58&lt;=T$216,IF(doba!$U58&gt;T$216,T$217,0),0)</f>
        <v>0</v>
      </c>
      <c r="U256">
        <f>IF(doba!$T58&lt;=U$216,IF(doba!$U58&gt;U$216,U$217,0),0)</f>
        <v>0</v>
      </c>
      <c r="V256">
        <f>IF(doba!$T58&lt;=V$216,IF(doba!$U58&gt;V$216,V$217,0),0)</f>
        <v>0</v>
      </c>
      <c r="W256">
        <f>IF(doba!$T58&lt;=W$216,IF(doba!$U58&gt;W$216,W$217,0),0)</f>
        <v>0</v>
      </c>
      <c r="X256">
        <f>IF(doba!$T58&lt;=X$216,IF(doba!$U58&gt;X$216,X$217,0),0)</f>
        <v>0</v>
      </c>
      <c r="Y256">
        <f>IF(doba!$T58&lt;=Y$216,IF(doba!$U58&gt;Y$216,Y$217,0),0)</f>
        <v>0</v>
      </c>
      <c r="Z256">
        <f>IF(doba!$T58&lt;=Z$216,IF(doba!$U58&gt;Z$216,Z$217,0),0)</f>
        <v>0</v>
      </c>
      <c r="AA256">
        <f>IF(doba!$T58&lt;=AA$216,IF(doba!$U58&gt;AA$216,AA$217,0),0)</f>
        <v>0</v>
      </c>
      <c r="AB256">
        <f>IF(doba!$T58&lt;=AB$216,IF(doba!$U58&gt;AB$216,AB$217,0),0)</f>
        <v>0</v>
      </c>
      <c r="AC256" s="1">
        <f t="shared" si="8"/>
        <v>0</v>
      </c>
      <c r="AH256">
        <f>IF(doba!$T58&lt;=AH$216,IF(doba!$U58&gt;AH$216,AH$217,0),0)</f>
        <v>0</v>
      </c>
      <c r="AI256">
        <f>IF(doba!$T58&lt;=AI$216,IF(doba!$U58&gt;AI$216,AI$217,0),0)</f>
        <v>0</v>
      </c>
      <c r="AJ256">
        <f>IF(doba!$T58&lt;=AJ$216,IF(doba!$U58&gt;AJ$216,AJ$217,0),0)</f>
        <v>0</v>
      </c>
      <c r="AK256">
        <f>IF(doba!$T58&lt;=AK$216,IF(doba!$U58&gt;AK$216,AK$217,0),0)</f>
        <v>0</v>
      </c>
      <c r="AL256">
        <f>IF(doba!$T58&lt;=AL$216,IF(doba!$U58&gt;AL$216,AL$217,0),0)</f>
        <v>0</v>
      </c>
      <c r="AM256">
        <f>IF(doba!$T58&lt;=AM$216,IF(doba!$U58&gt;AM$216,AM$217,0),0)</f>
        <v>0</v>
      </c>
      <c r="AN256">
        <f>IF(doba!$T58&lt;=AN$216,IF(doba!$U58&gt;AN$216,AN$217,0),0)</f>
        <v>0</v>
      </c>
      <c r="AO256">
        <f>IF(doba!$T58&lt;=AO$216,IF(doba!$U58&gt;AO$216,AO$217,0),0)</f>
        <v>0</v>
      </c>
      <c r="AP256">
        <f>IF(doba!$T58&lt;=AP$216,IF(doba!$U58&gt;AP$216,AP$217,0),0)</f>
        <v>0</v>
      </c>
      <c r="AQ256">
        <f>IF(doba!$T58&lt;=AQ$216,IF(doba!$U58&gt;AQ$216,AQ$217,0),0)</f>
        <v>0</v>
      </c>
      <c r="AR256">
        <f>IF(doba!$T58&lt;=AR$216,IF(doba!$U58&gt;AR$216,AR$217,0),0)</f>
        <v>0</v>
      </c>
      <c r="AS256">
        <f>IF(doba!$T58&lt;=AS$216,IF(doba!$U58&gt;AS$216,AS$217,0),0)</f>
        <v>0</v>
      </c>
      <c r="AT256">
        <f>IF(doba!$T58&lt;=AT$216,IF(doba!$U58&gt;AT$216,AT$217,0),0)</f>
        <v>0</v>
      </c>
      <c r="AU256">
        <f>IF(doba!$T58&lt;=AU$216,IF(doba!$U58&gt;AU$216,AU$217,0),0)</f>
        <v>0</v>
      </c>
      <c r="AV256">
        <f>IF(doba!$T58&lt;=AV$216,IF(doba!$U58&gt;AV$216,AV$217,0),0)</f>
        <v>0</v>
      </c>
      <c r="AW256">
        <f>IF(doba!$T58&lt;=AW$216,IF(doba!$U58&gt;AW$216,AW$217,0),0)</f>
        <v>0</v>
      </c>
      <c r="AX256">
        <f>IF(doba!$T58&lt;=AX$216,IF(doba!$U58&gt;AX$216,AX$217,0),0)</f>
        <v>0</v>
      </c>
      <c r="AY256">
        <f>IF(doba!$T58&lt;=AY$216,IF(doba!$U58&gt;AY$216,AY$217,0),0)</f>
        <v>0</v>
      </c>
      <c r="AZ256">
        <f>IF(doba!$T58&lt;=AZ$216,IF(doba!$U58&gt;AZ$216,AZ$217,0),0)</f>
        <v>0</v>
      </c>
      <c r="BA256">
        <f>IF(doba!$T58&lt;=BA$216,IF(doba!$U58&gt;BA$216,BA$217,0),0)</f>
        <v>0</v>
      </c>
      <c r="BB256">
        <f>IF(doba!$T58&lt;=BB$216,IF(doba!$U58&gt;BB$216,BB$217,0),0)</f>
        <v>0</v>
      </c>
      <c r="BC256">
        <f>IF(doba!$T58&lt;=BC$216,IF(doba!$U58&gt;BC$216,BC$217,0),0)</f>
        <v>0</v>
      </c>
      <c r="BD256">
        <f>IF(doba!$T58&lt;=BD$216,IF(doba!$U58&gt;BD$216,BD$217,0),0)</f>
        <v>0</v>
      </c>
      <c r="BE256">
        <f>IF(doba!$T58&lt;=BE$216,IF(doba!$U58&gt;BE$216,BE$217,0),0)</f>
        <v>0</v>
      </c>
      <c r="BF256" s="1">
        <f t="shared" si="9"/>
        <v>0</v>
      </c>
    </row>
    <row r="257" spans="1:58" x14ac:dyDescent="0.2">
      <c r="A257">
        <v>40</v>
      </c>
      <c r="B257">
        <f>doba!$T59</f>
        <v>0</v>
      </c>
      <c r="C257">
        <f>doba!$U59</f>
        <v>0</v>
      </c>
      <c r="E257">
        <f>IF(doba!$T59&lt;=E$216,IF(doba!$U59&gt;E$216,E$217,0),0)</f>
        <v>0</v>
      </c>
      <c r="F257">
        <f>IF(doba!$T59&lt;=F$216,IF(doba!$U59&gt;F$216,F$217,0),0)</f>
        <v>0</v>
      </c>
      <c r="G257">
        <f>IF(doba!$T59&lt;=G$216,IF(doba!$U59&gt;G$216,G$217,0),0)</f>
        <v>0</v>
      </c>
      <c r="H257">
        <f>IF(doba!$T59&lt;=H$216,IF(doba!$U59&gt;H$216,H$217,0),0)</f>
        <v>0</v>
      </c>
      <c r="I257">
        <f>IF(doba!$T59&lt;=I$216,IF(doba!$U59&gt;I$216,I$217,0),0)</f>
        <v>0</v>
      </c>
      <c r="J257">
        <f>IF(doba!$T59&lt;=J$216,IF(doba!$U59&gt;J$216,J$217,0),0)</f>
        <v>0</v>
      </c>
      <c r="K257">
        <f>IF(doba!$T59&lt;=K$216,IF(doba!$U59&gt;K$216,K$217,0),0)</f>
        <v>0</v>
      </c>
      <c r="L257">
        <f>IF(doba!$T59&lt;=L$216,IF(doba!$U59&gt;L$216,L$217,0),0)</f>
        <v>0</v>
      </c>
      <c r="M257">
        <f>IF(doba!$T59&lt;=M$216,IF(doba!$U59&gt;M$216,M$217,0),0)</f>
        <v>0</v>
      </c>
      <c r="N257">
        <f>IF(doba!$T59&lt;=N$216,IF(doba!$U59&gt;N$216,N$217,0),0)</f>
        <v>0</v>
      </c>
      <c r="O257">
        <f>IF(doba!$T59&lt;=O$216,IF(doba!$U59&gt;O$216,O$217,0),0)</f>
        <v>0</v>
      </c>
      <c r="P257">
        <f>IF(doba!$T59&lt;=P$216,IF(doba!$U59&gt;P$216,P$217,0),0)</f>
        <v>0</v>
      </c>
      <c r="Q257">
        <f>IF(doba!$T59&lt;=Q$216,IF(doba!$U59&gt;Q$216,Q$217,0),0)</f>
        <v>0</v>
      </c>
      <c r="R257">
        <f>IF(doba!$T59&lt;=R$216,IF(doba!$U59&gt;R$216,R$217,0),0)</f>
        <v>0</v>
      </c>
      <c r="S257">
        <f>IF(doba!$T59&lt;=S$216,IF(doba!$U59&gt;S$216,S$217,0),0)</f>
        <v>0</v>
      </c>
      <c r="T257">
        <f>IF(doba!$T59&lt;=T$216,IF(doba!$U59&gt;T$216,T$217,0),0)</f>
        <v>0</v>
      </c>
      <c r="U257">
        <f>IF(doba!$T59&lt;=U$216,IF(doba!$U59&gt;U$216,U$217,0),0)</f>
        <v>0</v>
      </c>
      <c r="V257">
        <f>IF(doba!$T59&lt;=V$216,IF(doba!$U59&gt;V$216,V$217,0),0)</f>
        <v>0</v>
      </c>
      <c r="W257">
        <f>IF(doba!$T59&lt;=W$216,IF(doba!$U59&gt;W$216,W$217,0),0)</f>
        <v>0</v>
      </c>
      <c r="X257">
        <f>IF(doba!$T59&lt;=X$216,IF(doba!$U59&gt;X$216,X$217,0),0)</f>
        <v>0</v>
      </c>
      <c r="Y257">
        <f>IF(doba!$T59&lt;=Y$216,IF(doba!$U59&gt;Y$216,Y$217,0),0)</f>
        <v>0</v>
      </c>
      <c r="Z257">
        <f>IF(doba!$T59&lt;=Z$216,IF(doba!$U59&gt;Z$216,Z$217,0),0)</f>
        <v>0</v>
      </c>
      <c r="AA257">
        <f>IF(doba!$T59&lt;=AA$216,IF(doba!$U59&gt;AA$216,AA$217,0),0)</f>
        <v>0</v>
      </c>
      <c r="AB257">
        <f>IF(doba!$T59&lt;=AB$216,IF(doba!$U59&gt;AB$216,AB$217,0),0)</f>
        <v>0</v>
      </c>
      <c r="AC257" s="1">
        <f t="shared" si="8"/>
        <v>0</v>
      </c>
      <c r="AH257">
        <f>IF(doba!$T59&lt;=AH$216,IF(doba!$U59&gt;AH$216,AH$217,0),0)</f>
        <v>0</v>
      </c>
      <c r="AI257">
        <f>IF(doba!$T59&lt;=AI$216,IF(doba!$U59&gt;AI$216,AI$217,0),0)</f>
        <v>0</v>
      </c>
      <c r="AJ257">
        <f>IF(doba!$T59&lt;=AJ$216,IF(doba!$U59&gt;AJ$216,AJ$217,0),0)</f>
        <v>0</v>
      </c>
      <c r="AK257">
        <f>IF(doba!$T59&lt;=AK$216,IF(doba!$U59&gt;AK$216,AK$217,0),0)</f>
        <v>0</v>
      </c>
      <c r="AL257">
        <f>IF(doba!$T59&lt;=AL$216,IF(doba!$U59&gt;AL$216,AL$217,0),0)</f>
        <v>0</v>
      </c>
      <c r="AM257">
        <f>IF(doba!$T59&lt;=AM$216,IF(doba!$U59&gt;AM$216,AM$217,0),0)</f>
        <v>0</v>
      </c>
      <c r="AN257">
        <f>IF(doba!$T59&lt;=AN$216,IF(doba!$U59&gt;AN$216,AN$217,0),0)</f>
        <v>0</v>
      </c>
      <c r="AO257">
        <f>IF(doba!$T59&lt;=AO$216,IF(doba!$U59&gt;AO$216,AO$217,0),0)</f>
        <v>0</v>
      </c>
      <c r="AP257">
        <f>IF(doba!$T59&lt;=AP$216,IF(doba!$U59&gt;AP$216,AP$217,0),0)</f>
        <v>0</v>
      </c>
      <c r="AQ257">
        <f>IF(doba!$T59&lt;=AQ$216,IF(doba!$U59&gt;AQ$216,AQ$217,0),0)</f>
        <v>0</v>
      </c>
      <c r="AR257">
        <f>IF(doba!$T59&lt;=AR$216,IF(doba!$U59&gt;AR$216,AR$217,0),0)</f>
        <v>0</v>
      </c>
      <c r="AS257">
        <f>IF(doba!$T59&lt;=AS$216,IF(doba!$U59&gt;AS$216,AS$217,0),0)</f>
        <v>0</v>
      </c>
      <c r="AT257">
        <f>IF(doba!$T59&lt;=AT$216,IF(doba!$U59&gt;AT$216,AT$217,0),0)</f>
        <v>0</v>
      </c>
      <c r="AU257">
        <f>IF(doba!$T59&lt;=AU$216,IF(doba!$U59&gt;AU$216,AU$217,0),0)</f>
        <v>0</v>
      </c>
      <c r="AV257">
        <f>IF(doba!$T59&lt;=AV$216,IF(doba!$U59&gt;AV$216,AV$217,0),0)</f>
        <v>0</v>
      </c>
      <c r="AW257">
        <f>IF(doba!$T59&lt;=AW$216,IF(doba!$U59&gt;AW$216,AW$217,0),0)</f>
        <v>0</v>
      </c>
      <c r="AX257">
        <f>IF(doba!$T59&lt;=AX$216,IF(doba!$U59&gt;AX$216,AX$217,0),0)</f>
        <v>0</v>
      </c>
      <c r="AY257">
        <f>IF(doba!$T59&lt;=AY$216,IF(doba!$U59&gt;AY$216,AY$217,0),0)</f>
        <v>0</v>
      </c>
      <c r="AZ257">
        <f>IF(doba!$T59&lt;=AZ$216,IF(doba!$U59&gt;AZ$216,AZ$217,0),0)</f>
        <v>0</v>
      </c>
      <c r="BA257">
        <f>IF(doba!$T59&lt;=BA$216,IF(doba!$U59&gt;BA$216,BA$217,0),0)</f>
        <v>0</v>
      </c>
      <c r="BB257">
        <f>IF(doba!$T59&lt;=BB$216,IF(doba!$U59&gt;BB$216,BB$217,0),0)</f>
        <v>0</v>
      </c>
      <c r="BC257">
        <f>IF(doba!$T59&lt;=BC$216,IF(doba!$U59&gt;BC$216,BC$217,0),0)</f>
        <v>0</v>
      </c>
      <c r="BD257">
        <f>IF(doba!$T59&lt;=BD$216,IF(doba!$U59&gt;BD$216,BD$217,0),0)</f>
        <v>0</v>
      </c>
      <c r="BE257">
        <f>IF(doba!$T59&lt;=BE$216,IF(doba!$U59&gt;BE$216,BE$217,0),0)</f>
        <v>0</v>
      </c>
      <c r="BF257" s="1">
        <f t="shared" si="9"/>
        <v>0</v>
      </c>
    </row>
    <row r="258" spans="1:58" x14ac:dyDescent="0.2">
      <c r="A258">
        <v>41</v>
      </c>
      <c r="B258">
        <f>doba!$T60</f>
        <v>0</v>
      </c>
      <c r="C258">
        <f>doba!$U60</f>
        <v>0</v>
      </c>
      <c r="E258">
        <f>IF(doba!$T60&lt;=E$216,IF(doba!$U60&gt;E$216,E$217,0),0)</f>
        <v>0</v>
      </c>
      <c r="F258">
        <f>IF(doba!$T60&lt;=F$216,IF(doba!$U60&gt;F$216,F$217,0),0)</f>
        <v>0</v>
      </c>
      <c r="G258">
        <f>IF(doba!$T60&lt;=G$216,IF(doba!$U60&gt;G$216,G$217,0),0)</f>
        <v>0</v>
      </c>
      <c r="H258">
        <f>IF(doba!$T60&lt;=H$216,IF(doba!$U60&gt;H$216,H$217,0),0)</f>
        <v>0</v>
      </c>
      <c r="I258">
        <f>IF(doba!$T60&lt;=I$216,IF(doba!$U60&gt;I$216,I$217,0),0)</f>
        <v>0</v>
      </c>
      <c r="J258">
        <f>IF(doba!$T60&lt;=J$216,IF(doba!$U60&gt;J$216,J$217,0),0)</f>
        <v>0</v>
      </c>
      <c r="K258">
        <f>IF(doba!$T60&lt;=K$216,IF(doba!$U60&gt;K$216,K$217,0),0)</f>
        <v>0</v>
      </c>
      <c r="L258">
        <f>IF(doba!$T60&lt;=L$216,IF(doba!$U60&gt;L$216,L$217,0),0)</f>
        <v>0</v>
      </c>
      <c r="M258">
        <f>IF(doba!$T60&lt;=M$216,IF(doba!$U60&gt;M$216,M$217,0),0)</f>
        <v>0</v>
      </c>
      <c r="N258">
        <f>IF(doba!$T60&lt;=N$216,IF(doba!$U60&gt;N$216,N$217,0),0)</f>
        <v>0</v>
      </c>
      <c r="O258">
        <f>IF(doba!$T60&lt;=O$216,IF(doba!$U60&gt;O$216,O$217,0),0)</f>
        <v>0</v>
      </c>
      <c r="P258">
        <f>IF(doba!$T60&lt;=P$216,IF(doba!$U60&gt;P$216,P$217,0),0)</f>
        <v>0</v>
      </c>
      <c r="Q258">
        <f>IF(doba!$T60&lt;=Q$216,IF(doba!$U60&gt;Q$216,Q$217,0),0)</f>
        <v>0</v>
      </c>
      <c r="R258">
        <f>IF(doba!$T60&lt;=R$216,IF(doba!$U60&gt;R$216,R$217,0),0)</f>
        <v>0</v>
      </c>
      <c r="S258">
        <f>IF(doba!$T60&lt;=S$216,IF(doba!$U60&gt;S$216,S$217,0),0)</f>
        <v>0</v>
      </c>
      <c r="T258">
        <f>IF(doba!$T60&lt;=T$216,IF(doba!$U60&gt;T$216,T$217,0),0)</f>
        <v>0</v>
      </c>
      <c r="U258">
        <f>IF(doba!$T60&lt;=U$216,IF(doba!$U60&gt;U$216,U$217,0),0)</f>
        <v>0</v>
      </c>
      <c r="V258">
        <f>IF(doba!$T60&lt;=V$216,IF(doba!$U60&gt;V$216,V$217,0),0)</f>
        <v>0</v>
      </c>
      <c r="W258">
        <f>IF(doba!$T60&lt;=W$216,IF(doba!$U60&gt;W$216,W$217,0),0)</f>
        <v>0</v>
      </c>
      <c r="X258">
        <f>IF(doba!$T60&lt;=X$216,IF(doba!$U60&gt;X$216,X$217,0),0)</f>
        <v>0</v>
      </c>
      <c r="Y258">
        <f>IF(doba!$T60&lt;=Y$216,IF(doba!$U60&gt;Y$216,Y$217,0),0)</f>
        <v>0</v>
      </c>
      <c r="Z258">
        <f>IF(doba!$T60&lt;=Z$216,IF(doba!$U60&gt;Z$216,Z$217,0),0)</f>
        <v>0</v>
      </c>
      <c r="AA258">
        <f>IF(doba!$T60&lt;=AA$216,IF(doba!$U60&gt;AA$216,AA$217,0),0)</f>
        <v>0</v>
      </c>
      <c r="AB258">
        <f>IF(doba!$T60&lt;=AB$216,IF(doba!$U60&gt;AB$216,AB$217,0),0)</f>
        <v>0</v>
      </c>
      <c r="AC258" s="1">
        <f t="shared" si="8"/>
        <v>0</v>
      </c>
      <c r="AH258">
        <f>IF(doba!$T60&lt;=AH$216,IF(doba!$U60&gt;AH$216,AH$217,0),0)</f>
        <v>0</v>
      </c>
      <c r="AI258">
        <f>IF(doba!$T60&lt;=AI$216,IF(doba!$U60&gt;AI$216,AI$217,0),0)</f>
        <v>0</v>
      </c>
      <c r="AJ258">
        <f>IF(doba!$T60&lt;=AJ$216,IF(doba!$U60&gt;AJ$216,AJ$217,0),0)</f>
        <v>0</v>
      </c>
      <c r="AK258">
        <f>IF(doba!$T60&lt;=AK$216,IF(doba!$U60&gt;AK$216,AK$217,0),0)</f>
        <v>0</v>
      </c>
      <c r="AL258">
        <f>IF(doba!$T60&lt;=AL$216,IF(doba!$U60&gt;AL$216,AL$217,0),0)</f>
        <v>0</v>
      </c>
      <c r="AM258">
        <f>IF(doba!$T60&lt;=AM$216,IF(doba!$U60&gt;AM$216,AM$217,0),0)</f>
        <v>0</v>
      </c>
      <c r="AN258">
        <f>IF(doba!$T60&lt;=AN$216,IF(doba!$U60&gt;AN$216,AN$217,0),0)</f>
        <v>0</v>
      </c>
      <c r="AO258">
        <f>IF(doba!$T60&lt;=AO$216,IF(doba!$U60&gt;AO$216,AO$217,0),0)</f>
        <v>0</v>
      </c>
      <c r="AP258">
        <f>IF(doba!$T60&lt;=AP$216,IF(doba!$U60&gt;AP$216,AP$217,0),0)</f>
        <v>0</v>
      </c>
      <c r="AQ258">
        <f>IF(doba!$T60&lt;=AQ$216,IF(doba!$U60&gt;AQ$216,AQ$217,0),0)</f>
        <v>0</v>
      </c>
      <c r="AR258">
        <f>IF(doba!$T60&lt;=AR$216,IF(doba!$U60&gt;AR$216,AR$217,0),0)</f>
        <v>0</v>
      </c>
      <c r="AS258">
        <f>IF(doba!$T60&lt;=AS$216,IF(doba!$U60&gt;AS$216,AS$217,0),0)</f>
        <v>0</v>
      </c>
      <c r="AT258">
        <f>IF(doba!$T60&lt;=AT$216,IF(doba!$U60&gt;AT$216,AT$217,0),0)</f>
        <v>0</v>
      </c>
      <c r="AU258">
        <f>IF(doba!$T60&lt;=AU$216,IF(doba!$U60&gt;AU$216,AU$217,0),0)</f>
        <v>0</v>
      </c>
      <c r="AV258">
        <f>IF(doba!$T60&lt;=AV$216,IF(doba!$U60&gt;AV$216,AV$217,0),0)</f>
        <v>0</v>
      </c>
      <c r="AW258">
        <f>IF(doba!$T60&lt;=AW$216,IF(doba!$U60&gt;AW$216,AW$217,0),0)</f>
        <v>0</v>
      </c>
      <c r="AX258">
        <f>IF(doba!$T60&lt;=AX$216,IF(doba!$U60&gt;AX$216,AX$217,0),0)</f>
        <v>0</v>
      </c>
      <c r="AY258">
        <f>IF(doba!$T60&lt;=AY$216,IF(doba!$U60&gt;AY$216,AY$217,0),0)</f>
        <v>0</v>
      </c>
      <c r="AZ258">
        <f>IF(doba!$T60&lt;=AZ$216,IF(doba!$U60&gt;AZ$216,AZ$217,0),0)</f>
        <v>0</v>
      </c>
      <c r="BA258">
        <f>IF(doba!$T60&lt;=BA$216,IF(doba!$U60&gt;BA$216,BA$217,0),0)</f>
        <v>0</v>
      </c>
      <c r="BB258">
        <f>IF(doba!$T60&lt;=BB$216,IF(doba!$U60&gt;BB$216,BB$217,0),0)</f>
        <v>0</v>
      </c>
      <c r="BC258">
        <f>IF(doba!$T60&lt;=BC$216,IF(doba!$U60&gt;BC$216,BC$217,0),0)</f>
        <v>0</v>
      </c>
      <c r="BD258">
        <f>IF(doba!$T60&lt;=BD$216,IF(doba!$U60&gt;BD$216,BD$217,0),0)</f>
        <v>0</v>
      </c>
      <c r="BE258">
        <f>IF(doba!$T60&lt;=BE$216,IF(doba!$U60&gt;BE$216,BE$217,0),0)</f>
        <v>0</v>
      </c>
      <c r="BF258" s="1">
        <f t="shared" si="9"/>
        <v>0</v>
      </c>
    </row>
    <row r="259" spans="1:58" x14ac:dyDescent="0.2">
      <c r="A259">
        <v>42</v>
      </c>
      <c r="B259">
        <f>doba!$T61</f>
        <v>0</v>
      </c>
      <c r="C259">
        <f>doba!$U61</f>
        <v>0</v>
      </c>
      <c r="E259">
        <f>IF(doba!$T61&lt;=E$216,IF(doba!$U61&gt;E$216,E$217,0),0)</f>
        <v>0</v>
      </c>
      <c r="F259">
        <f>IF(doba!$T61&lt;=F$216,IF(doba!$U61&gt;F$216,F$217,0),0)</f>
        <v>0</v>
      </c>
      <c r="G259">
        <f>IF(doba!$T61&lt;=G$216,IF(doba!$U61&gt;G$216,G$217,0),0)</f>
        <v>0</v>
      </c>
      <c r="H259">
        <f>IF(doba!$T61&lt;=H$216,IF(doba!$U61&gt;H$216,H$217,0),0)</f>
        <v>0</v>
      </c>
      <c r="I259">
        <f>IF(doba!$T61&lt;=I$216,IF(doba!$U61&gt;I$216,I$217,0),0)</f>
        <v>0</v>
      </c>
      <c r="J259">
        <f>IF(doba!$T61&lt;=J$216,IF(doba!$U61&gt;J$216,J$217,0),0)</f>
        <v>0</v>
      </c>
      <c r="K259">
        <f>IF(doba!$T61&lt;=K$216,IF(doba!$U61&gt;K$216,K$217,0),0)</f>
        <v>0</v>
      </c>
      <c r="L259">
        <f>IF(doba!$T61&lt;=L$216,IF(doba!$U61&gt;L$216,L$217,0),0)</f>
        <v>0</v>
      </c>
      <c r="M259">
        <f>IF(doba!$T61&lt;=M$216,IF(doba!$U61&gt;M$216,M$217,0),0)</f>
        <v>0</v>
      </c>
      <c r="N259">
        <f>IF(doba!$T61&lt;=N$216,IF(doba!$U61&gt;N$216,N$217,0),0)</f>
        <v>0</v>
      </c>
      <c r="O259">
        <f>IF(doba!$T61&lt;=O$216,IF(doba!$U61&gt;O$216,O$217,0),0)</f>
        <v>0</v>
      </c>
      <c r="P259">
        <f>IF(doba!$T61&lt;=P$216,IF(doba!$U61&gt;P$216,P$217,0),0)</f>
        <v>0</v>
      </c>
      <c r="Q259">
        <f>IF(doba!$T61&lt;=Q$216,IF(doba!$U61&gt;Q$216,Q$217,0),0)</f>
        <v>0</v>
      </c>
      <c r="R259">
        <f>IF(doba!$T61&lt;=R$216,IF(doba!$U61&gt;R$216,R$217,0),0)</f>
        <v>0</v>
      </c>
      <c r="S259">
        <f>IF(doba!$T61&lt;=S$216,IF(doba!$U61&gt;S$216,S$217,0),0)</f>
        <v>0</v>
      </c>
      <c r="T259">
        <f>IF(doba!$T61&lt;=T$216,IF(doba!$U61&gt;T$216,T$217,0),0)</f>
        <v>0</v>
      </c>
      <c r="U259">
        <f>IF(doba!$T61&lt;=U$216,IF(doba!$U61&gt;U$216,U$217,0),0)</f>
        <v>0</v>
      </c>
      <c r="V259">
        <f>IF(doba!$T61&lt;=V$216,IF(doba!$U61&gt;V$216,V$217,0),0)</f>
        <v>0</v>
      </c>
      <c r="W259">
        <f>IF(doba!$T61&lt;=W$216,IF(doba!$U61&gt;W$216,W$217,0),0)</f>
        <v>0</v>
      </c>
      <c r="X259">
        <f>IF(doba!$T61&lt;=X$216,IF(doba!$U61&gt;X$216,X$217,0),0)</f>
        <v>0</v>
      </c>
      <c r="Y259">
        <f>IF(doba!$T61&lt;=Y$216,IF(doba!$U61&gt;Y$216,Y$217,0),0)</f>
        <v>0</v>
      </c>
      <c r="Z259">
        <f>IF(doba!$T61&lt;=Z$216,IF(doba!$U61&gt;Z$216,Z$217,0),0)</f>
        <v>0</v>
      </c>
      <c r="AA259">
        <f>IF(doba!$T61&lt;=AA$216,IF(doba!$U61&gt;AA$216,AA$217,0),0)</f>
        <v>0</v>
      </c>
      <c r="AB259">
        <f>IF(doba!$T61&lt;=AB$216,IF(doba!$U61&gt;AB$216,AB$217,0),0)</f>
        <v>0</v>
      </c>
      <c r="AC259" s="1">
        <f t="shared" si="8"/>
        <v>0</v>
      </c>
      <c r="AH259">
        <f>IF(doba!$T61&lt;=AH$216,IF(doba!$U61&gt;AH$216,AH$217,0),0)</f>
        <v>0</v>
      </c>
      <c r="AI259">
        <f>IF(doba!$T61&lt;=AI$216,IF(doba!$U61&gt;AI$216,AI$217,0),0)</f>
        <v>0</v>
      </c>
      <c r="AJ259">
        <f>IF(doba!$T61&lt;=AJ$216,IF(doba!$U61&gt;AJ$216,AJ$217,0),0)</f>
        <v>0</v>
      </c>
      <c r="AK259">
        <f>IF(doba!$T61&lt;=AK$216,IF(doba!$U61&gt;AK$216,AK$217,0),0)</f>
        <v>0</v>
      </c>
      <c r="AL259">
        <f>IF(doba!$T61&lt;=AL$216,IF(doba!$U61&gt;AL$216,AL$217,0),0)</f>
        <v>0</v>
      </c>
      <c r="AM259">
        <f>IF(doba!$T61&lt;=AM$216,IF(doba!$U61&gt;AM$216,AM$217,0),0)</f>
        <v>0</v>
      </c>
      <c r="AN259">
        <f>IF(doba!$T61&lt;=AN$216,IF(doba!$U61&gt;AN$216,AN$217,0),0)</f>
        <v>0</v>
      </c>
      <c r="AO259">
        <f>IF(doba!$T61&lt;=AO$216,IF(doba!$U61&gt;AO$216,AO$217,0),0)</f>
        <v>0</v>
      </c>
      <c r="AP259">
        <f>IF(doba!$T61&lt;=AP$216,IF(doba!$U61&gt;AP$216,AP$217,0),0)</f>
        <v>0</v>
      </c>
      <c r="AQ259">
        <f>IF(doba!$T61&lt;=AQ$216,IF(doba!$U61&gt;AQ$216,AQ$217,0),0)</f>
        <v>0</v>
      </c>
      <c r="AR259">
        <f>IF(doba!$T61&lt;=AR$216,IF(doba!$U61&gt;AR$216,AR$217,0),0)</f>
        <v>0</v>
      </c>
      <c r="AS259">
        <f>IF(doba!$T61&lt;=AS$216,IF(doba!$U61&gt;AS$216,AS$217,0),0)</f>
        <v>0</v>
      </c>
      <c r="AT259">
        <f>IF(doba!$T61&lt;=AT$216,IF(doba!$U61&gt;AT$216,AT$217,0),0)</f>
        <v>0</v>
      </c>
      <c r="AU259">
        <f>IF(doba!$T61&lt;=AU$216,IF(doba!$U61&gt;AU$216,AU$217,0),0)</f>
        <v>0</v>
      </c>
      <c r="AV259">
        <f>IF(doba!$T61&lt;=AV$216,IF(doba!$U61&gt;AV$216,AV$217,0),0)</f>
        <v>0</v>
      </c>
      <c r="AW259">
        <f>IF(doba!$T61&lt;=AW$216,IF(doba!$U61&gt;AW$216,AW$217,0),0)</f>
        <v>0</v>
      </c>
      <c r="AX259">
        <f>IF(doba!$T61&lt;=AX$216,IF(doba!$U61&gt;AX$216,AX$217,0),0)</f>
        <v>0</v>
      </c>
      <c r="AY259">
        <f>IF(doba!$T61&lt;=AY$216,IF(doba!$U61&gt;AY$216,AY$217,0),0)</f>
        <v>0</v>
      </c>
      <c r="AZ259">
        <f>IF(doba!$T61&lt;=AZ$216,IF(doba!$U61&gt;AZ$216,AZ$217,0),0)</f>
        <v>0</v>
      </c>
      <c r="BA259">
        <f>IF(doba!$T61&lt;=BA$216,IF(doba!$U61&gt;BA$216,BA$217,0),0)</f>
        <v>0</v>
      </c>
      <c r="BB259">
        <f>IF(doba!$T61&lt;=BB$216,IF(doba!$U61&gt;BB$216,BB$217,0),0)</f>
        <v>0</v>
      </c>
      <c r="BC259">
        <f>IF(doba!$T61&lt;=BC$216,IF(doba!$U61&gt;BC$216,BC$217,0),0)</f>
        <v>0</v>
      </c>
      <c r="BD259">
        <f>IF(doba!$T61&lt;=BD$216,IF(doba!$U61&gt;BD$216,BD$217,0),0)</f>
        <v>0</v>
      </c>
      <c r="BE259">
        <f>IF(doba!$T61&lt;=BE$216,IF(doba!$U61&gt;BE$216,BE$217,0),0)</f>
        <v>0</v>
      </c>
      <c r="BF259" s="1">
        <f t="shared" si="9"/>
        <v>0</v>
      </c>
    </row>
    <row r="260" spans="1:58" x14ac:dyDescent="0.2">
      <c r="A260">
        <v>43</v>
      </c>
      <c r="B260">
        <f>doba!$T62</f>
        <v>0</v>
      </c>
      <c r="C260">
        <f>doba!$U62</f>
        <v>0</v>
      </c>
      <c r="E260">
        <f>IF(doba!$T62&lt;=E$216,IF(doba!$U62&gt;E$216,E$217,0),0)</f>
        <v>0</v>
      </c>
      <c r="F260">
        <f>IF(doba!$T62&lt;=F$216,IF(doba!$U62&gt;F$216,F$217,0),0)</f>
        <v>0</v>
      </c>
      <c r="G260">
        <f>IF(doba!$T62&lt;=G$216,IF(doba!$U62&gt;G$216,G$217,0),0)</f>
        <v>0</v>
      </c>
      <c r="H260">
        <f>IF(doba!$T62&lt;=H$216,IF(doba!$U62&gt;H$216,H$217,0),0)</f>
        <v>0</v>
      </c>
      <c r="I260">
        <f>IF(doba!$T62&lt;=I$216,IF(doba!$U62&gt;I$216,I$217,0),0)</f>
        <v>0</v>
      </c>
      <c r="J260">
        <f>IF(doba!$T62&lt;=J$216,IF(doba!$U62&gt;J$216,J$217,0),0)</f>
        <v>0</v>
      </c>
      <c r="K260">
        <f>IF(doba!$T62&lt;=K$216,IF(doba!$U62&gt;K$216,K$217,0),0)</f>
        <v>0</v>
      </c>
      <c r="L260">
        <f>IF(doba!$T62&lt;=L$216,IF(doba!$U62&gt;L$216,L$217,0),0)</f>
        <v>0</v>
      </c>
      <c r="M260">
        <f>IF(doba!$T62&lt;=M$216,IF(doba!$U62&gt;M$216,M$217,0),0)</f>
        <v>0</v>
      </c>
      <c r="N260">
        <f>IF(doba!$T62&lt;=N$216,IF(doba!$U62&gt;N$216,N$217,0),0)</f>
        <v>0</v>
      </c>
      <c r="O260">
        <f>IF(doba!$T62&lt;=O$216,IF(doba!$U62&gt;O$216,O$217,0),0)</f>
        <v>0</v>
      </c>
      <c r="P260">
        <f>IF(doba!$T62&lt;=P$216,IF(doba!$U62&gt;P$216,P$217,0),0)</f>
        <v>0</v>
      </c>
      <c r="Q260">
        <f>IF(doba!$T62&lt;=Q$216,IF(doba!$U62&gt;Q$216,Q$217,0),0)</f>
        <v>0</v>
      </c>
      <c r="R260">
        <f>IF(doba!$T62&lt;=R$216,IF(doba!$U62&gt;R$216,R$217,0),0)</f>
        <v>0</v>
      </c>
      <c r="S260">
        <f>IF(doba!$T62&lt;=S$216,IF(doba!$U62&gt;S$216,S$217,0),0)</f>
        <v>0</v>
      </c>
      <c r="T260">
        <f>IF(doba!$T62&lt;=T$216,IF(doba!$U62&gt;T$216,T$217,0),0)</f>
        <v>0</v>
      </c>
      <c r="U260">
        <f>IF(doba!$T62&lt;=U$216,IF(doba!$U62&gt;U$216,U$217,0),0)</f>
        <v>0</v>
      </c>
      <c r="V260">
        <f>IF(doba!$T62&lt;=V$216,IF(doba!$U62&gt;V$216,V$217,0),0)</f>
        <v>0</v>
      </c>
      <c r="W260">
        <f>IF(doba!$T62&lt;=W$216,IF(doba!$U62&gt;W$216,W$217,0),0)</f>
        <v>0</v>
      </c>
      <c r="X260">
        <f>IF(doba!$T62&lt;=X$216,IF(doba!$U62&gt;X$216,X$217,0),0)</f>
        <v>0</v>
      </c>
      <c r="Y260">
        <f>IF(doba!$T62&lt;=Y$216,IF(doba!$U62&gt;Y$216,Y$217,0),0)</f>
        <v>0</v>
      </c>
      <c r="Z260">
        <f>IF(doba!$T62&lt;=Z$216,IF(doba!$U62&gt;Z$216,Z$217,0),0)</f>
        <v>0</v>
      </c>
      <c r="AA260">
        <f>IF(doba!$T62&lt;=AA$216,IF(doba!$U62&gt;AA$216,AA$217,0),0)</f>
        <v>0</v>
      </c>
      <c r="AB260">
        <f>IF(doba!$T62&lt;=AB$216,IF(doba!$U62&gt;AB$216,AB$217,0),0)</f>
        <v>0</v>
      </c>
      <c r="AC260" s="1">
        <f t="shared" si="8"/>
        <v>0</v>
      </c>
      <c r="AH260">
        <f>IF(doba!$T62&lt;=AH$216,IF(doba!$U62&gt;AH$216,AH$217,0),0)</f>
        <v>0</v>
      </c>
      <c r="AI260">
        <f>IF(doba!$T62&lt;=AI$216,IF(doba!$U62&gt;AI$216,AI$217,0),0)</f>
        <v>0</v>
      </c>
      <c r="AJ260">
        <f>IF(doba!$T62&lt;=AJ$216,IF(doba!$U62&gt;AJ$216,AJ$217,0),0)</f>
        <v>0</v>
      </c>
      <c r="AK260">
        <f>IF(doba!$T62&lt;=AK$216,IF(doba!$U62&gt;AK$216,AK$217,0),0)</f>
        <v>0</v>
      </c>
      <c r="AL260">
        <f>IF(doba!$T62&lt;=AL$216,IF(doba!$U62&gt;AL$216,AL$217,0),0)</f>
        <v>0</v>
      </c>
      <c r="AM260">
        <f>IF(doba!$T62&lt;=AM$216,IF(doba!$U62&gt;AM$216,AM$217,0),0)</f>
        <v>0</v>
      </c>
      <c r="AN260">
        <f>IF(doba!$T62&lt;=AN$216,IF(doba!$U62&gt;AN$216,AN$217,0),0)</f>
        <v>0</v>
      </c>
      <c r="AO260">
        <f>IF(doba!$T62&lt;=AO$216,IF(doba!$U62&gt;AO$216,AO$217,0),0)</f>
        <v>0</v>
      </c>
      <c r="AP260">
        <f>IF(doba!$T62&lt;=AP$216,IF(doba!$U62&gt;AP$216,AP$217,0),0)</f>
        <v>0</v>
      </c>
      <c r="AQ260">
        <f>IF(doba!$T62&lt;=AQ$216,IF(doba!$U62&gt;AQ$216,AQ$217,0),0)</f>
        <v>0</v>
      </c>
      <c r="AR260">
        <f>IF(doba!$T62&lt;=AR$216,IF(doba!$U62&gt;AR$216,AR$217,0),0)</f>
        <v>0</v>
      </c>
      <c r="AS260">
        <f>IF(doba!$T62&lt;=AS$216,IF(doba!$U62&gt;AS$216,AS$217,0),0)</f>
        <v>0</v>
      </c>
      <c r="AT260">
        <f>IF(doba!$T62&lt;=AT$216,IF(doba!$U62&gt;AT$216,AT$217,0),0)</f>
        <v>0</v>
      </c>
      <c r="AU260">
        <f>IF(doba!$T62&lt;=AU$216,IF(doba!$U62&gt;AU$216,AU$217,0),0)</f>
        <v>0</v>
      </c>
      <c r="AV260">
        <f>IF(doba!$T62&lt;=AV$216,IF(doba!$U62&gt;AV$216,AV$217,0),0)</f>
        <v>0</v>
      </c>
      <c r="AW260">
        <f>IF(doba!$T62&lt;=AW$216,IF(doba!$U62&gt;AW$216,AW$217,0),0)</f>
        <v>0</v>
      </c>
      <c r="AX260">
        <f>IF(doba!$T62&lt;=AX$216,IF(doba!$U62&gt;AX$216,AX$217,0),0)</f>
        <v>0</v>
      </c>
      <c r="AY260">
        <f>IF(doba!$T62&lt;=AY$216,IF(doba!$U62&gt;AY$216,AY$217,0),0)</f>
        <v>0</v>
      </c>
      <c r="AZ260">
        <f>IF(doba!$T62&lt;=AZ$216,IF(doba!$U62&gt;AZ$216,AZ$217,0),0)</f>
        <v>0</v>
      </c>
      <c r="BA260">
        <f>IF(doba!$T62&lt;=BA$216,IF(doba!$U62&gt;BA$216,BA$217,0),0)</f>
        <v>0</v>
      </c>
      <c r="BB260">
        <f>IF(doba!$T62&lt;=BB$216,IF(doba!$U62&gt;BB$216,BB$217,0),0)</f>
        <v>0</v>
      </c>
      <c r="BC260">
        <f>IF(doba!$T62&lt;=BC$216,IF(doba!$U62&gt;BC$216,BC$217,0),0)</f>
        <v>0</v>
      </c>
      <c r="BD260">
        <f>IF(doba!$T62&lt;=BD$216,IF(doba!$U62&gt;BD$216,BD$217,0),0)</f>
        <v>0</v>
      </c>
      <c r="BE260">
        <f>IF(doba!$T62&lt;=BE$216,IF(doba!$U62&gt;BE$216,BE$217,0),0)</f>
        <v>0</v>
      </c>
      <c r="BF260" s="1">
        <f t="shared" si="9"/>
        <v>0</v>
      </c>
    </row>
    <row r="261" spans="1:58" x14ac:dyDescent="0.2">
      <c r="A261">
        <v>44</v>
      </c>
      <c r="B261">
        <f>doba!$T63</f>
        <v>0</v>
      </c>
      <c r="C261">
        <f>doba!$U63</f>
        <v>0</v>
      </c>
      <c r="E261">
        <f>IF(doba!$T63&lt;=E$216,IF(doba!$U63&gt;E$216,E$217,0),0)</f>
        <v>0</v>
      </c>
      <c r="F261">
        <f>IF(doba!$T63&lt;=F$216,IF(doba!$U63&gt;F$216,F$217,0),0)</f>
        <v>0</v>
      </c>
      <c r="G261">
        <f>IF(doba!$T63&lt;=G$216,IF(doba!$U63&gt;G$216,G$217,0),0)</f>
        <v>0</v>
      </c>
      <c r="H261">
        <f>IF(doba!$T63&lt;=H$216,IF(doba!$U63&gt;H$216,H$217,0),0)</f>
        <v>0</v>
      </c>
      <c r="I261">
        <f>IF(doba!$T63&lt;=I$216,IF(doba!$U63&gt;I$216,I$217,0),0)</f>
        <v>0</v>
      </c>
      <c r="J261">
        <f>IF(doba!$T63&lt;=J$216,IF(doba!$U63&gt;J$216,J$217,0),0)</f>
        <v>0</v>
      </c>
      <c r="K261">
        <f>IF(doba!$T63&lt;=K$216,IF(doba!$U63&gt;K$216,K$217,0),0)</f>
        <v>0</v>
      </c>
      <c r="L261">
        <f>IF(doba!$T63&lt;=L$216,IF(doba!$U63&gt;L$216,L$217,0),0)</f>
        <v>0</v>
      </c>
      <c r="M261">
        <f>IF(doba!$T63&lt;=M$216,IF(doba!$U63&gt;M$216,M$217,0),0)</f>
        <v>0</v>
      </c>
      <c r="N261">
        <f>IF(doba!$T63&lt;=N$216,IF(doba!$U63&gt;N$216,N$217,0),0)</f>
        <v>0</v>
      </c>
      <c r="O261">
        <f>IF(doba!$T63&lt;=O$216,IF(doba!$U63&gt;O$216,O$217,0),0)</f>
        <v>0</v>
      </c>
      <c r="P261">
        <f>IF(doba!$T63&lt;=P$216,IF(doba!$U63&gt;P$216,P$217,0),0)</f>
        <v>0</v>
      </c>
      <c r="Q261">
        <f>IF(doba!$T63&lt;=Q$216,IF(doba!$U63&gt;Q$216,Q$217,0),0)</f>
        <v>0</v>
      </c>
      <c r="R261">
        <f>IF(doba!$T63&lt;=R$216,IF(doba!$U63&gt;R$216,R$217,0),0)</f>
        <v>0</v>
      </c>
      <c r="S261">
        <f>IF(doba!$T63&lt;=S$216,IF(doba!$U63&gt;S$216,S$217,0),0)</f>
        <v>0</v>
      </c>
      <c r="T261">
        <f>IF(doba!$T63&lt;=T$216,IF(doba!$U63&gt;T$216,T$217,0),0)</f>
        <v>0</v>
      </c>
      <c r="U261">
        <f>IF(doba!$T63&lt;=U$216,IF(doba!$U63&gt;U$216,U$217,0),0)</f>
        <v>0</v>
      </c>
      <c r="V261">
        <f>IF(doba!$T63&lt;=V$216,IF(doba!$U63&gt;V$216,V$217,0),0)</f>
        <v>0</v>
      </c>
      <c r="W261">
        <f>IF(doba!$T63&lt;=W$216,IF(doba!$U63&gt;W$216,W$217,0),0)</f>
        <v>0</v>
      </c>
      <c r="X261">
        <f>IF(doba!$T63&lt;=X$216,IF(doba!$U63&gt;X$216,X$217,0),0)</f>
        <v>0</v>
      </c>
      <c r="Y261">
        <f>IF(doba!$T63&lt;=Y$216,IF(doba!$U63&gt;Y$216,Y$217,0),0)</f>
        <v>0</v>
      </c>
      <c r="Z261">
        <f>IF(doba!$T63&lt;=Z$216,IF(doba!$U63&gt;Z$216,Z$217,0),0)</f>
        <v>0</v>
      </c>
      <c r="AA261">
        <f>IF(doba!$T63&lt;=AA$216,IF(doba!$U63&gt;AA$216,AA$217,0),0)</f>
        <v>0</v>
      </c>
      <c r="AB261">
        <f>IF(doba!$T63&lt;=AB$216,IF(doba!$U63&gt;AB$216,AB$217,0),0)</f>
        <v>0</v>
      </c>
      <c r="AC261" s="1">
        <f t="shared" si="8"/>
        <v>0</v>
      </c>
      <c r="AH261">
        <f>IF(doba!$T63&lt;=AH$216,IF(doba!$U63&gt;AH$216,AH$217,0),0)</f>
        <v>0</v>
      </c>
      <c r="AI261">
        <f>IF(doba!$T63&lt;=AI$216,IF(doba!$U63&gt;AI$216,AI$217,0),0)</f>
        <v>0</v>
      </c>
      <c r="AJ261">
        <f>IF(doba!$T63&lt;=AJ$216,IF(doba!$U63&gt;AJ$216,AJ$217,0),0)</f>
        <v>0</v>
      </c>
      <c r="AK261">
        <f>IF(doba!$T63&lt;=AK$216,IF(doba!$U63&gt;AK$216,AK$217,0),0)</f>
        <v>0</v>
      </c>
      <c r="AL261">
        <f>IF(doba!$T63&lt;=AL$216,IF(doba!$U63&gt;AL$216,AL$217,0),0)</f>
        <v>0</v>
      </c>
      <c r="AM261">
        <f>IF(doba!$T63&lt;=AM$216,IF(doba!$U63&gt;AM$216,AM$217,0),0)</f>
        <v>0</v>
      </c>
      <c r="AN261">
        <f>IF(doba!$T63&lt;=AN$216,IF(doba!$U63&gt;AN$216,AN$217,0),0)</f>
        <v>0</v>
      </c>
      <c r="AO261">
        <f>IF(doba!$T63&lt;=AO$216,IF(doba!$U63&gt;AO$216,AO$217,0),0)</f>
        <v>0</v>
      </c>
      <c r="AP261">
        <f>IF(doba!$T63&lt;=AP$216,IF(doba!$U63&gt;AP$216,AP$217,0),0)</f>
        <v>0</v>
      </c>
      <c r="AQ261">
        <f>IF(doba!$T63&lt;=AQ$216,IF(doba!$U63&gt;AQ$216,AQ$217,0),0)</f>
        <v>0</v>
      </c>
      <c r="AR261">
        <f>IF(doba!$T63&lt;=AR$216,IF(doba!$U63&gt;AR$216,AR$217,0),0)</f>
        <v>0</v>
      </c>
      <c r="AS261">
        <f>IF(doba!$T63&lt;=AS$216,IF(doba!$U63&gt;AS$216,AS$217,0),0)</f>
        <v>0</v>
      </c>
      <c r="AT261">
        <f>IF(doba!$T63&lt;=AT$216,IF(doba!$U63&gt;AT$216,AT$217,0),0)</f>
        <v>0</v>
      </c>
      <c r="AU261">
        <f>IF(doba!$T63&lt;=AU$216,IF(doba!$U63&gt;AU$216,AU$217,0),0)</f>
        <v>0</v>
      </c>
      <c r="AV261">
        <f>IF(doba!$T63&lt;=AV$216,IF(doba!$U63&gt;AV$216,AV$217,0),0)</f>
        <v>0</v>
      </c>
      <c r="AW261">
        <f>IF(doba!$T63&lt;=AW$216,IF(doba!$U63&gt;AW$216,AW$217,0),0)</f>
        <v>0</v>
      </c>
      <c r="AX261">
        <f>IF(doba!$T63&lt;=AX$216,IF(doba!$U63&gt;AX$216,AX$217,0),0)</f>
        <v>0</v>
      </c>
      <c r="AY261">
        <f>IF(doba!$T63&lt;=AY$216,IF(doba!$U63&gt;AY$216,AY$217,0),0)</f>
        <v>0</v>
      </c>
      <c r="AZ261">
        <f>IF(doba!$T63&lt;=AZ$216,IF(doba!$U63&gt;AZ$216,AZ$217,0),0)</f>
        <v>0</v>
      </c>
      <c r="BA261">
        <f>IF(doba!$T63&lt;=BA$216,IF(doba!$U63&gt;BA$216,BA$217,0),0)</f>
        <v>0</v>
      </c>
      <c r="BB261">
        <f>IF(doba!$T63&lt;=BB$216,IF(doba!$U63&gt;BB$216,BB$217,0),0)</f>
        <v>0</v>
      </c>
      <c r="BC261">
        <f>IF(doba!$T63&lt;=BC$216,IF(doba!$U63&gt;BC$216,BC$217,0),0)</f>
        <v>0</v>
      </c>
      <c r="BD261">
        <f>IF(doba!$T63&lt;=BD$216,IF(doba!$U63&gt;BD$216,BD$217,0),0)</f>
        <v>0</v>
      </c>
      <c r="BE261">
        <f>IF(doba!$T63&lt;=BE$216,IF(doba!$U63&gt;BE$216,BE$217,0),0)</f>
        <v>0</v>
      </c>
      <c r="BF261" s="1">
        <f t="shared" si="9"/>
        <v>0</v>
      </c>
    </row>
    <row r="262" spans="1:58" x14ac:dyDescent="0.2">
      <c r="A262">
        <v>45</v>
      </c>
      <c r="B262">
        <f>doba!$T64</f>
        <v>0</v>
      </c>
      <c r="C262">
        <f>doba!$U64</f>
        <v>0</v>
      </c>
      <c r="E262">
        <f>IF(doba!$T64&lt;=E$216,IF(doba!$U64&gt;E$216,E$217,0),0)</f>
        <v>0</v>
      </c>
      <c r="F262">
        <f>IF(doba!$T64&lt;=F$216,IF(doba!$U64&gt;F$216,F$217,0),0)</f>
        <v>0</v>
      </c>
      <c r="G262">
        <f>IF(doba!$T64&lt;=G$216,IF(doba!$U64&gt;G$216,G$217,0),0)</f>
        <v>0</v>
      </c>
      <c r="H262">
        <f>IF(doba!$T64&lt;=H$216,IF(doba!$U64&gt;H$216,H$217,0),0)</f>
        <v>0</v>
      </c>
      <c r="I262">
        <f>IF(doba!$T64&lt;=I$216,IF(doba!$U64&gt;I$216,I$217,0),0)</f>
        <v>0</v>
      </c>
      <c r="J262">
        <f>IF(doba!$T64&lt;=J$216,IF(doba!$U64&gt;J$216,J$217,0),0)</f>
        <v>0</v>
      </c>
      <c r="K262">
        <f>IF(doba!$T64&lt;=K$216,IF(doba!$U64&gt;K$216,K$217,0),0)</f>
        <v>0</v>
      </c>
      <c r="L262">
        <f>IF(doba!$T64&lt;=L$216,IF(doba!$U64&gt;L$216,L$217,0),0)</f>
        <v>0</v>
      </c>
      <c r="M262">
        <f>IF(doba!$T64&lt;=M$216,IF(doba!$U64&gt;M$216,M$217,0),0)</f>
        <v>0</v>
      </c>
      <c r="N262">
        <f>IF(doba!$T64&lt;=N$216,IF(doba!$U64&gt;N$216,N$217,0),0)</f>
        <v>0</v>
      </c>
      <c r="O262">
        <f>IF(doba!$T64&lt;=O$216,IF(doba!$U64&gt;O$216,O$217,0),0)</f>
        <v>0</v>
      </c>
      <c r="P262">
        <f>IF(doba!$T64&lt;=P$216,IF(doba!$U64&gt;P$216,P$217,0),0)</f>
        <v>0</v>
      </c>
      <c r="Q262">
        <f>IF(doba!$T64&lt;=Q$216,IF(doba!$U64&gt;Q$216,Q$217,0),0)</f>
        <v>0</v>
      </c>
      <c r="R262">
        <f>IF(doba!$T64&lt;=R$216,IF(doba!$U64&gt;R$216,R$217,0),0)</f>
        <v>0</v>
      </c>
      <c r="S262">
        <f>IF(doba!$T64&lt;=S$216,IF(doba!$U64&gt;S$216,S$217,0),0)</f>
        <v>0</v>
      </c>
      <c r="T262">
        <f>IF(doba!$T64&lt;=T$216,IF(doba!$U64&gt;T$216,T$217,0),0)</f>
        <v>0</v>
      </c>
      <c r="U262">
        <f>IF(doba!$T64&lt;=U$216,IF(doba!$U64&gt;U$216,U$217,0),0)</f>
        <v>0</v>
      </c>
      <c r="V262">
        <f>IF(doba!$T64&lt;=V$216,IF(doba!$U64&gt;V$216,V$217,0),0)</f>
        <v>0</v>
      </c>
      <c r="W262">
        <f>IF(doba!$T64&lt;=W$216,IF(doba!$U64&gt;W$216,W$217,0),0)</f>
        <v>0</v>
      </c>
      <c r="X262">
        <f>IF(doba!$T64&lt;=X$216,IF(doba!$U64&gt;X$216,X$217,0),0)</f>
        <v>0</v>
      </c>
      <c r="Y262">
        <f>IF(doba!$T64&lt;=Y$216,IF(doba!$U64&gt;Y$216,Y$217,0),0)</f>
        <v>0</v>
      </c>
      <c r="Z262">
        <f>IF(doba!$T64&lt;=Z$216,IF(doba!$U64&gt;Z$216,Z$217,0),0)</f>
        <v>0</v>
      </c>
      <c r="AA262">
        <f>IF(doba!$T64&lt;=AA$216,IF(doba!$U64&gt;AA$216,AA$217,0),0)</f>
        <v>0</v>
      </c>
      <c r="AB262">
        <f>IF(doba!$T64&lt;=AB$216,IF(doba!$U64&gt;AB$216,AB$217,0),0)</f>
        <v>0</v>
      </c>
      <c r="AC262" s="1">
        <f t="shared" si="8"/>
        <v>0</v>
      </c>
      <c r="AH262">
        <f>IF(doba!$T64&lt;=AH$216,IF(doba!$U64&gt;AH$216,AH$217,0),0)</f>
        <v>0</v>
      </c>
      <c r="AI262">
        <f>IF(doba!$T64&lt;=AI$216,IF(doba!$U64&gt;AI$216,AI$217,0),0)</f>
        <v>0</v>
      </c>
      <c r="AJ262">
        <f>IF(doba!$T64&lt;=AJ$216,IF(doba!$U64&gt;AJ$216,AJ$217,0),0)</f>
        <v>0</v>
      </c>
      <c r="AK262">
        <f>IF(doba!$T64&lt;=AK$216,IF(doba!$U64&gt;AK$216,AK$217,0),0)</f>
        <v>0</v>
      </c>
      <c r="AL262">
        <f>IF(doba!$T64&lt;=AL$216,IF(doba!$U64&gt;AL$216,AL$217,0),0)</f>
        <v>0</v>
      </c>
      <c r="AM262">
        <f>IF(doba!$T64&lt;=AM$216,IF(doba!$U64&gt;AM$216,AM$217,0),0)</f>
        <v>0</v>
      </c>
      <c r="AN262">
        <f>IF(doba!$T64&lt;=AN$216,IF(doba!$U64&gt;AN$216,AN$217,0),0)</f>
        <v>0</v>
      </c>
      <c r="AO262">
        <f>IF(doba!$T64&lt;=AO$216,IF(doba!$U64&gt;AO$216,AO$217,0),0)</f>
        <v>0</v>
      </c>
      <c r="AP262">
        <f>IF(doba!$T64&lt;=AP$216,IF(doba!$U64&gt;AP$216,AP$217,0),0)</f>
        <v>0</v>
      </c>
      <c r="AQ262">
        <f>IF(doba!$T64&lt;=AQ$216,IF(doba!$U64&gt;AQ$216,AQ$217,0),0)</f>
        <v>0</v>
      </c>
      <c r="AR262">
        <f>IF(doba!$T64&lt;=AR$216,IF(doba!$U64&gt;AR$216,AR$217,0),0)</f>
        <v>0</v>
      </c>
      <c r="AS262">
        <f>IF(doba!$T64&lt;=AS$216,IF(doba!$U64&gt;AS$216,AS$217,0),0)</f>
        <v>0</v>
      </c>
      <c r="AT262">
        <f>IF(doba!$T64&lt;=AT$216,IF(doba!$U64&gt;AT$216,AT$217,0),0)</f>
        <v>0</v>
      </c>
      <c r="AU262">
        <f>IF(doba!$T64&lt;=AU$216,IF(doba!$U64&gt;AU$216,AU$217,0),0)</f>
        <v>0</v>
      </c>
      <c r="AV262">
        <f>IF(doba!$T64&lt;=AV$216,IF(doba!$U64&gt;AV$216,AV$217,0),0)</f>
        <v>0</v>
      </c>
      <c r="AW262">
        <f>IF(doba!$T64&lt;=AW$216,IF(doba!$U64&gt;AW$216,AW$217,0),0)</f>
        <v>0</v>
      </c>
      <c r="AX262">
        <f>IF(doba!$T64&lt;=AX$216,IF(doba!$U64&gt;AX$216,AX$217,0),0)</f>
        <v>0</v>
      </c>
      <c r="AY262">
        <f>IF(doba!$T64&lt;=AY$216,IF(doba!$U64&gt;AY$216,AY$217,0),0)</f>
        <v>0</v>
      </c>
      <c r="AZ262">
        <f>IF(doba!$T64&lt;=AZ$216,IF(doba!$U64&gt;AZ$216,AZ$217,0),0)</f>
        <v>0</v>
      </c>
      <c r="BA262">
        <f>IF(doba!$T64&lt;=BA$216,IF(doba!$U64&gt;BA$216,BA$217,0),0)</f>
        <v>0</v>
      </c>
      <c r="BB262">
        <f>IF(doba!$T64&lt;=BB$216,IF(doba!$U64&gt;BB$216,BB$217,0),0)</f>
        <v>0</v>
      </c>
      <c r="BC262">
        <f>IF(doba!$T64&lt;=BC$216,IF(doba!$U64&gt;BC$216,BC$217,0),0)</f>
        <v>0</v>
      </c>
      <c r="BD262">
        <f>IF(doba!$T64&lt;=BD$216,IF(doba!$U64&gt;BD$216,BD$217,0),0)</f>
        <v>0</v>
      </c>
      <c r="BE262">
        <f>IF(doba!$T64&lt;=BE$216,IF(doba!$U64&gt;BE$216,BE$217,0),0)</f>
        <v>0</v>
      </c>
      <c r="BF262" s="1">
        <f t="shared" si="9"/>
        <v>0</v>
      </c>
    </row>
    <row r="263" spans="1:58" x14ac:dyDescent="0.2">
      <c r="A263">
        <v>46</v>
      </c>
      <c r="B263">
        <f>doba!$T65</f>
        <v>0</v>
      </c>
      <c r="C263">
        <f>doba!$U65</f>
        <v>0</v>
      </c>
      <c r="E263">
        <f>IF(doba!$T65&lt;=E$216,IF(doba!$U65&gt;E$216,E$217,0),0)</f>
        <v>0</v>
      </c>
      <c r="F263">
        <f>IF(doba!$T65&lt;=F$216,IF(doba!$U65&gt;F$216,F$217,0),0)</f>
        <v>0</v>
      </c>
      <c r="G263">
        <f>IF(doba!$T65&lt;=G$216,IF(doba!$U65&gt;G$216,G$217,0),0)</f>
        <v>0</v>
      </c>
      <c r="H263">
        <f>IF(doba!$T65&lt;=H$216,IF(doba!$U65&gt;H$216,H$217,0),0)</f>
        <v>0</v>
      </c>
      <c r="I263">
        <f>IF(doba!$T65&lt;=I$216,IF(doba!$U65&gt;I$216,I$217,0),0)</f>
        <v>0</v>
      </c>
      <c r="J263">
        <f>IF(doba!$T65&lt;=J$216,IF(doba!$U65&gt;J$216,J$217,0),0)</f>
        <v>0</v>
      </c>
      <c r="K263">
        <f>IF(doba!$T65&lt;=K$216,IF(doba!$U65&gt;K$216,K$217,0),0)</f>
        <v>0</v>
      </c>
      <c r="L263">
        <f>IF(doba!$T65&lt;=L$216,IF(doba!$U65&gt;L$216,L$217,0),0)</f>
        <v>0</v>
      </c>
      <c r="M263">
        <f>IF(doba!$T65&lt;=M$216,IF(doba!$U65&gt;M$216,M$217,0),0)</f>
        <v>0</v>
      </c>
      <c r="N263">
        <f>IF(doba!$T65&lt;=N$216,IF(doba!$U65&gt;N$216,N$217,0),0)</f>
        <v>0</v>
      </c>
      <c r="O263">
        <f>IF(doba!$T65&lt;=O$216,IF(doba!$U65&gt;O$216,O$217,0),0)</f>
        <v>0</v>
      </c>
      <c r="P263">
        <f>IF(doba!$T65&lt;=P$216,IF(doba!$U65&gt;P$216,P$217,0),0)</f>
        <v>0</v>
      </c>
      <c r="Q263">
        <f>IF(doba!$T65&lt;=Q$216,IF(doba!$U65&gt;Q$216,Q$217,0),0)</f>
        <v>0</v>
      </c>
      <c r="R263">
        <f>IF(doba!$T65&lt;=R$216,IF(doba!$U65&gt;R$216,R$217,0),0)</f>
        <v>0</v>
      </c>
      <c r="S263">
        <f>IF(doba!$T65&lt;=S$216,IF(doba!$U65&gt;S$216,S$217,0),0)</f>
        <v>0</v>
      </c>
      <c r="T263">
        <f>IF(doba!$T65&lt;=T$216,IF(doba!$U65&gt;T$216,T$217,0),0)</f>
        <v>0</v>
      </c>
      <c r="U263">
        <f>IF(doba!$T65&lt;=U$216,IF(doba!$U65&gt;U$216,U$217,0),0)</f>
        <v>0</v>
      </c>
      <c r="V263">
        <f>IF(doba!$T65&lt;=V$216,IF(doba!$U65&gt;V$216,V$217,0),0)</f>
        <v>0</v>
      </c>
      <c r="W263">
        <f>IF(doba!$T65&lt;=W$216,IF(doba!$U65&gt;W$216,W$217,0),0)</f>
        <v>0</v>
      </c>
      <c r="X263">
        <f>IF(doba!$T65&lt;=X$216,IF(doba!$U65&gt;X$216,X$217,0),0)</f>
        <v>0</v>
      </c>
      <c r="Y263">
        <f>IF(doba!$T65&lt;=Y$216,IF(doba!$U65&gt;Y$216,Y$217,0),0)</f>
        <v>0</v>
      </c>
      <c r="Z263">
        <f>IF(doba!$T65&lt;=Z$216,IF(doba!$U65&gt;Z$216,Z$217,0),0)</f>
        <v>0</v>
      </c>
      <c r="AA263">
        <f>IF(doba!$T65&lt;=AA$216,IF(doba!$U65&gt;AA$216,AA$217,0),0)</f>
        <v>0</v>
      </c>
      <c r="AB263">
        <f>IF(doba!$T65&lt;=AB$216,IF(doba!$U65&gt;AB$216,AB$217,0),0)</f>
        <v>0</v>
      </c>
      <c r="AC263" s="1">
        <f t="shared" si="8"/>
        <v>0</v>
      </c>
      <c r="AH263">
        <f>IF(doba!$T65&lt;=AH$216,IF(doba!$U65&gt;AH$216,AH$217,0),0)</f>
        <v>0</v>
      </c>
      <c r="AI263">
        <f>IF(doba!$T65&lt;=AI$216,IF(doba!$U65&gt;AI$216,AI$217,0),0)</f>
        <v>0</v>
      </c>
      <c r="AJ263">
        <f>IF(doba!$T65&lt;=AJ$216,IF(doba!$U65&gt;AJ$216,AJ$217,0),0)</f>
        <v>0</v>
      </c>
      <c r="AK263">
        <f>IF(doba!$T65&lt;=AK$216,IF(doba!$U65&gt;AK$216,AK$217,0),0)</f>
        <v>0</v>
      </c>
      <c r="AL263">
        <f>IF(doba!$T65&lt;=AL$216,IF(doba!$U65&gt;AL$216,AL$217,0),0)</f>
        <v>0</v>
      </c>
      <c r="AM263">
        <f>IF(doba!$T65&lt;=AM$216,IF(doba!$U65&gt;AM$216,AM$217,0),0)</f>
        <v>0</v>
      </c>
      <c r="AN263">
        <f>IF(doba!$T65&lt;=AN$216,IF(doba!$U65&gt;AN$216,AN$217,0),0)</f>
        <v>0</v>
      </c>
      <c r="AO263">
        <f>IF(doba!$T65&lt;=AO$216,IF(doba!$U65&gt;AO$216,AO$217,0),0)</f>
        <v>0</v>
      </c>
      <c r="AP263">
        <f>IF(doba!$T65&lt;=AP$216,IF(doba!$U65&gt;AP$216,AP$217,0),0)</f>
        <v>0</v>
      </c>
      <c r="AQ263">
        <f>IF(doba!$T65&lt;=AQ$216,IF(doba!$U65&gt;AQ$216,AQ$217,0),0)</f>
        <v>0</v>
      </c>
      <c r="AR263">
        <f>IF(doba!$T65&lt;=AR$216,IF(doba!$U65&gt;AR$216,AR$217,0),0)</f>
        <v>0</v>
      </c>
      <c r="AS263">
        <f>IF(doba!$T65&lt;=AS$216,IF(doba!$U65&gt;AS$216,AS$217,0),0)</f>
        <v>0</v>
      </c>
      <c r="AT263">
        <f>IF(doba!$T65&lt;=AT$216,IF(doba!$U65&gt;AT$216,AT$217,0),0)</f>
        <v>0</v>
      </c>
      <c r="AU263">
        <f>IF(doba!$T65&lt;=AU$216,IF(doba!$U65&gt;AU$216,AU$217,0),0)</f>
        <v>0</v>
      </c>
      <c r="AV263">
        <f>IF(doba!$T65&lt;=AV$216,IF(doba!$U65&gt;AV$216,AV$217,0),0)</f>
        <v>0</v>
      </c>
      <c r="AW263">
        <f>IF(doba!$T65&lt;=AW$216,IF(doba!$U65&gt;AW$216,AW$217,0),0)</f>
        <v>0</v>
      </c>
      <c r="AX263">
        <f>IF(doba!$T65&lt;=AX$216,IF(doba!$U65&gt;AX$216,AX$217,0),0)</f>
        <v>0</v>
      </c>
      <c r="AY263">
        <f>IF(doba!$T65&lt;=AY$216,IF(doba!$U65&gt;AY$216,AY$217,0),0)</f>
        <v>0</v>
      </c>
      <c r="AZ263">
        <f>IF(doba!$T65&lt;=AZ$216,IF(doba!$U65&gt;AZ$216,AZ$217,0),0)</f>
        <v>0</v>
      </c>
      <c r="BA263">
        <f>IF(doba!$T65&lt;=BA$216,IF(doba!$U65&gt;BA$216,BA$217,0),0)</f>
        <v>0</v>
      </c>
      <c r="BB263">
        <f>IF(doba!$T65&lt;=BB$216,IF(doba!$U65&gt;BB$216,BB$217,0),0)</f>
        <v>0</v>
      </c>
      <c r="BC263">
        <f>IF(doba!$T65&lt;=BC$216,IF(doba!$U65&gt;BC$216,BC$217,0),0)</f>
        <v>0</v>
      </c>
      <c r="BD263">
        <f>IF(doba!$T65&lt;=BD$216,IF(doba!$U65&gt;BD$216,BD$217,0),0)</f>
        <v>0</v>
      </c>
      <c r="BE263">
        <f>IF(doba!$T65&lt;=BE$216,IF(doba!$U65&gt;BE$216,BE$217,0),0)</f>
        <v>0</v>
      </c>
      <c r="BF263" s="1">
        <f t="shared" si="9"/>
        <v>0</v>
      </c>
    </row>
    <row r="264" spans="1:58" x14ac:dyDescent="0.2">
      <c r="A264">
        <v>47</v>
      </c>
      <c r="B264">
        <f>doba!$T66</f>
        <v>0</v>
      </c>
      <c r="C264">
        <f>doba!$U66</f>
        <v>0</v>
      </c>
      <c r="E264">
        <f>IF(doba!$T66&lt;=E$216,IF(doba!$U66&gt;E$216,E$217,0),0)</f>
        <v>0</v>
      </c>
      <c r="F264">
        <f>IF(doba!$T66&lt;=F$216,IF(doba!$U66&gt;F$216,F$217,0),0)</f>
        <v>0</v>
      </c>
      <c r="G264">
        <f>IF(doba!$T66&lt;=G$216,IF(doba!$U66&gt;G$216,G$217,0),0)</f>
        <v>0</v>
      </c>
      <c r="H264">
        <f>IF(doba!$T66&lt;=H$216,IF(doba!$U66&gt;H$216,H$217,0),0)</f>
        <v>0</v>
      </c>
      <c r="I264">
        <f>IF(doba!$T66&lt;=I$216,IF(doba!$U66&gt;I$216,I$217,0),0)</f>
        <v>0</v>
      </c>
      <c r="J264">
        <f>IF(doba!$T66&lt;=J$216,IF(doba!$U66&gt;J$216,J$217,0),0)</f>
        <v>0</v>
      </c>
      <c r="K264">
        <f>IF(doba!$T66&lt;=K$216,IF(doba!$U66&gt;K$216,K$217,0),0)</f>
        <v>0</v>
      </c>
      <c r="L264">
        <f>IF(doba!$T66&lt;=L$216,IF(doba!$U66&gt;L$216,L$217,0),0)</f>
        <v>0</v>
      </c>
      <c r="M264">
        <f>IF(doba!$T66&lt;=M$216,IF(doba!$U66&gt;M$216,M$217,0),0)</f>
        <v>0</v>
      </c>
      <c r="N264">
        <f>IF(doba!$T66&lt;=N$216,IF(doba!$U66&gt;N$216,N$217,0),0)</f>
        <v>0</v>
      </c>
      <c r="O264">
        <f>IF(doba!$T66&lt;=O$216,IF(doba!$U66&gt;O$216,O$217,0),0)</f>
        <v>0</v>
      </c>
      <c r="P264">
        <f>IF(doba!$T66&lt;=P$216,IF(doba!$U66&gt;P$216,P$217,0),0)</f>
        <v>0</v>
      </c>
      <c r="Q264">
        <f>IF(doba!$T66&lt;=Q$216,IF(doba!$U66&gt;Q$216,Q$217,0),0)</f>
        <v>0</v>
      </c>
      <c r="R264">
        <f>IF(doba!$T66&lt;=R$216,IF(doba!$U66&gt;R$216,R$217,0),0)</f>
        <v>0</v>
      </c>
      <c r="S264">
        <f>IF(doba!$T66&lt;=S$216,IF(doba!$U66&gt;S$216,S$217,0),0)</f>
        <v>0</v>
      </c>
      <c r="T264">
        <f>IF(doba!$T66&lt;=T$216,IF(doba!$U66&gt;T$216,T$217,0),0)</f>
        <v>0</v>
      </c>
      <c r="U264">
        <f>IF(doba!$T66&lt;=U$216,IF(doba!$U66&gt;U$216,U$217,0),0)</f>
        <v>0</v>
      </c>
      <c r="V264">
        <f>IF(doba!$T66&lt;=V$216,IF(doba!$U66&gt;V$216,V$217,0),0)</f>
        <v>0</v>
      </c>
      <c r="W264">
        <f>IF(doba!$T66&lt;=W$216,IF(doba!$U66&gt;W$216,W$217,0),0)</f>
        <v>0</v>
      </c>
      <c r="X264">
        <f>IF(doba!$T66&lt;=X$216,IF(doba!$U66&gt;X$216,X$217,0),0)</f>
        <v>0</v>
      </c>
      <c r="Y264">
        <f>IF(doba!$T66&lt;=Y$216,IF(doba!$U66&gt;Y$216,Y$217,0),0)</f>
        <v>0</v>
      </c>
      <c r="Z264">
        <f>IF(doba!$T66&lt;=Z$216,IF(doba!$U66&gt;Z$216,Z$217,0),0)</f>
        <v>0</v>
      </c>
      <c r="AA264">
        <f>IF(doba!$T66&lt;=AA$216,IF(doba!$U66&gt;AA$216,AA$217,0),0)</f>
        <v>0</v>
      </c>
      <c r="AB264">
        <f>IF(doba!$T66&lt;=AB$216,IF(doba!$U66&gt;AB$216,AB$217,0),0)</f>
        <v>0</v>
      </c>
      <c r="AC264" s="1">
        <f t="shared" si="8"/>
        <v>0</v>
      </c>
      <c r="AH264">
        <f>IF(doba!$T66&lt;=AH$216,IF(doba!$U66&gt;AH$216,AH$217,0),0)</f>
        <v>0</v>
      </c>
      <c r="AI264">
        <f>IF(doba!$T66&lt;=AI$216,IF(doba!$U66&gt;AI$216,AI$217,0),0)</f>
        <v>0</v>
      </c>
      <c r="AJ264">
        <f>IF(doba!$T66&lt;=AJ$216,IF(doba!$U66&gt;AJ$216,AJ$217,0),0)</f>
        <v>0</v>
      </c>
      <c r="AK264">
        <f>IF(doba!$T66&lt;=AK$216,IF(doba!$U66&gt;AK$216,AK$217,0),0)</f>
        <v>0</v>
      </c>
      <c r="AL264">
        <f>IF(doba!$T66&lt;=AL$216,IF(doba!$U66&gt;AL$216,AL$217,0),0)</f>
        <v>0</v>
      </c>
      <c r="AM264">
        <f>IF(doba!$T66&lt;=AM$216,IF(doba!$U66&gt;AM$216,AM$217,0),0)</f>
        <v>0</v>
      </c>
      <c r="AN264">
        <f>IF(doba!$T66&lt;=AN$216,IF(doba!$U66&gt;AN$216,AN$217,0),0)</f>
        <v>0</v>
      </c>
      <c r="AO264">
        <f>IF(doba!$T66&lt;=AO$216,IF(doba!$U66&gt;AO$216,AO$217,0),0)</f>
        <v>0</v>
      </c>
      <c r="AP264">
        <f>IF(doba!$T66&lt;=AP$216,IF(doba!$U66&gt;AP$216,AP$217,0),0)</f>
        <v>0</v>
      </c>
      <c r="AQ264">
        <f>IF(doba!$T66&lt;=AQ$216,IF(doba!$U66&gt;AQ$216,AQ$217,0),0)</f>
        <v>0</v>
      </c>
      <c r="AR264">
        <f>IF(doba!$T66&lt;=AR$216,IF(doba!$U66&gt;AR$216,AR$217,0),0)</f>
        <v>0</v>
      </c>
      <c r="AS264">
        <f>IF(doba!$T66&lt;=AS$216,IF(doba!$U66&gt;AS$216,AS$217,0),0)</f>
        <v>0</v>
      </c>
      <c r="AT264">
        <f>IF(doba!$T66&lt;=AT$216,IF(doba!$U66&gt;AT$216,AT$217,0),0)</f>
        <v>0</v>
      </c>
      <c r="AU264">
        <f>IF(doba!$T66&lt;=AU$216,IF(doba!$U66&gt;AU$216,AU$217,0),0)</f>
        <v>0</v>
      </c>
      <c r="AV264">
        <f>IF(doba!$T66&lt;=AV$216,IF(doba!$U66&gt;AV$216,AV$217,0),0)</f>
        <v>0</v>
      </c>
      <c r="AW264">
        <f>IF(doba!$T66&lt;=AW$216,IF(doba!$U66&gt;AW$216,AW$217,0),0)</f>
        <v>0</v>
      </c>
      <c r="AX264">
        <f>IF(doba!$T66&lt;=AX$216,IF(doba!$U66&gt;AX$216,AX$217,0),0)</f>
        <v>0</v>
      </c>
      <c r="AY264">
        <f>IF(doba!$T66&lt;=AY$216,IF(doba!$U66&gt;AY$216,AY$217,0),0)</f>
        <v>0</v>
      </c>
      <c r="AZ264">
        <f>IF(doba!$T66&lt;=AZ$216,IF(doba!$U66&gt;AZ$216,AZ$217,0),0)</f>
        <v>0</v>
      </c>
      <c r="BA264">
        <f>IF(doba!$T66&lt;=BA$216,IF(doba!$U66&gt;BA$216,BA$217,0),0)</f>
        <v>0</v>
      </c>
      <c r="BB264">
        <f>IF(doba!$T66&lt;=BB$216,IF(doba!$U66&gt;BB$216,BB$217,0),0)</f>
        <v>0</v>
      </c>
      <c r="BC264">
        <f>IF(doba!$T66&lt;=BC$216,IF(doba!$U66&gt;BC$216,BC$217,0),0)</f>
        <v>0</v>
      </c>
      <c r="BD264">
        <f>IF(doba!$T66&lt;=BD$216,IF(doba!$U66&gt;BD$216,BD$217,0),0)</f>
        <v>0</v>
      </c>
      <c r="BE264">
        <f>IF(doba!$T66&lt;=BE$216,IF(doba!$U66&gt;BE$216,BE$217,0),0)</f>
        <v>0</v>
      </c>
      <c r="BF264" s="1">
        <f t="shared" si="9"/>
        <v>0</v>
      </c>
    </row>
    <row r="265" spans="1:58" x14ac:dyDescent="0.2">
      <c r="A265">
        <v>48</v>
      </c>
      <c r="B265">
        <f>doba!$T67</f>
        <v>0</v>
      </c>
      <c r="C265">
        <f>doba!$U67</f>
        <v>0</v>
      </c>
      <c r="E265">
        <f>IF(doba!$T67&lt;=E$216,IF(doba!$U67&gt;E$216,E$217,0),0)</f>
        <v>0</v>
      </c>
      <c r="F265">
        <f>IF(doba!$T67&lt;=F$216,IF(doba!$U67&gt;F$216,F$217,0),0)</f>
        <v>0</v>
      </c>
      <c r="G265">
        <f>IF(doba!$T67&lt;=G$216,IF(doba!$U67&gt;G$216,G$217,0),0)</f>
        <v>0</v>
      </c>
      <c r="H265">
        <f>IF(doba!$T67&lt;=H$216,IF(doba!$U67&gt;H$216,H$217,0),0)</f>
        <v>0</v>
      </c>
      <c r="I265">
        <f>IF(doba!$T67&lt;=I$216,IF(doba!$U67&gt;I$216,I$217,0),0)</f>
        <v>0</v>
      </c>
      <c r="J265">
        <f>IF(doba!$T67&lt;=J$216,IF(doba!$U67&gt;J$216,J$217,0),0)</f>
        <v>0</v>
      </c>
      <c r="K265">
        <f>IF(doba!$T67&lt;=K$216,IF(doba!$U67&gt;K$216,K$217,0),0)</f>
        <v>0</v>
      </c>
      <c r="L265">
        <f>IF(doba!$T67&lt;=L$216,IF(doba!$U67&gt;L$216,L$217,0),0)</f>
        <v>0</v>
      </c>
      <c r="M265">
        <f>IF(doba!$T67&lt;=M$216,IF(doba!$U67&gt;M$216,M$217,0),0)</f>
        <v>0</v>
      </c>
      <c r="N265">
        <f>IF(doba!$T67&lt;=N$216,IF(doba!$U67&gt;N$216,N$217,0),0)</f>
        <v>0</v>
      </c>
      <c r="O265">
        <f>IF(doba!$T67&lt;=O$216,IF(doba!$U67&gt;O$216,O$217,0),0)</f>
        <v>0</v>
      </c>
      <c r="P265">
        <f>IF(doba!$T67&lt;=P$216,IF(doba!$U67&gt;P$216,P$217,0),0)</f>
        <v>0</v>
      </c>
      <c r="Q265">
        <f>IF(doba!$T67&lt;=Q$216,IF(doba!$U67&gt;Q$216,Q$217,0),0)</f>
        <v>0</v>
      </c>
      <c r="R265">
        <f>IF(doba!$T67&lt;=R$216,IF(doba!$U67&gt;R$216,R$217,0),0)</f>
        <v>0</v>
      </c>
      <c r="S265">
        <f>IF(doba!$T67&lt;=S$216,IF(doba!$U67&gt;S$216,S$217,0),0)</f>
        <v>0</v>
      </c>
      <c r="T265">
        <f>IF(doba!$T67&lt;=T$216,IF(doba!$U67&gt;T$216,T$217,0),0)</f>
        <v>0</v>
      </c>
      <c r="U265">
        <f>IF(doba!$T67&lt;=U$216,IF(doba!$U67&gt;U$216,U$217,0),0)</f>
        <v>0</v>
      </c>
      <c r="V265">
        <f>IF(doba!$T67&lt;=V$216,IF(doba!$U67&gt;V$216,V$217,0),0)</f>
        <v>0</v>
      </c>
      <c r="W265">
        <f>IF(doba!$T67&lt;=W$216,IF(doba!$U67&gt;W$216,W$217,0),0)</f>
        <v>0</v>
      </c>
      <c r="X265">
        <f>IF(doba!$T67&lt;=X$216,IF(doba!$U67&gt;X$216,X$217,0),0)</f>
        <v>0</v>
      </c>
      <c r="Y265">
        <f>IF(doba!$T67&lt;=Y$216,IF(doba!$U67&gt;Y$216,Y$217,0),0)</f>
        <v>0</v>
      </c>
      <c r="Z265">
        <f>IF(doba!$T67&lt;=Z$216,IF(doba!$U67&gt;Z$216,Z$217,0),0)</f>
        <v>0</v>
      </c>
      <c r="AA265">
        <f>IF(doba!$T67&lt;=AA$216,IF(doba!$U67&gt;AA$216,AA$217,0),0)</f>
        <v>0</v>
      </c>
      <c r="AB265">
        <f>IF(doba!$T67&lt;=AB$216,IF(doba!$U67&gt;AB$216,AB$217,0),0)</f>
        <v>0</v>
      </c>
      <c r="AC265" s="1">
        <f t="shared" si="8"/>
        <v>0</v>
      </c>
      <c r="AH265">
        <f>IF(doba!$T67&lt;=AH$216,IF(doba!$U67&gt;AH$216,AH$217,0),0)</f>
        <v>0</v>
      </c>
      <c r="AI265">
        <f>IF(doba!$T67&lt;=AI$216,IF(doba!$U67&gt;AI$216,AI$217,0),0)</f>
        <v>0</v>
      </c>
      <c r="AJ265">
        <f>IF(doba!$T67&lt;=AJ$216,IF(doba!$U67&gt;AJ$216,AJ$217,0),0)</f>
        <v>0</v>
      </c>
      <c r="AK265">
        <f>IF(doba!$T67&lt;=AK$216,IF(doba!$U67&gt;AK$216,AK$217,0),0)</f>
        <v>0</v>
      </c>
      <c r="AL265">
        <f>IF(doba!$T67&lt;=AL$216,IF(doba!$U67&gt;AL$216,AL$217,0),0)</f>
        <v>0</v>
      </c>
      <c r="AM265">
        <f>IF(doba!$T67&lt;=AM$216,IF(doba!$U67&gt;AM$216,AM$217,0),0)</f>
        <v>0</v>
      </c>
      <c r="AN265">
        <f>IF(doba!$T67&lt;=AN$216,IF(doba!$U67&gt;AN$216,AN$217,0),0)</f>
        <v>0</v>
      </c>
      <c r="AO265">
        <f>IF(doba!$T67&lt;=AO$216,IF(doba!$U67&gt;AO$216,AO$217,0),0)</f>
        <v>0</v>
      </c>
      <c r="AP265">
        <f>IF(doba!$T67&lt;=AP$216,IF(doba!$U67&gt;AP$216,AP$217,0),0)</f>
        <v>0</v>
      </c>
      <c r="AQ265">
        <f>IF(doba!$T67&lt;=AQ$216,IF(doba!$U67&gt;AQ$216,AQ$217,0),0)</f>
        <v>0</v>
      </c>
      <c r="AR265">
        <f>IF(doba!$T67&lt;=AR$216,IF(doba!$U67&gt;AR$216,AR$217,0),0)</f>
        <v>0</v>
      </c>
      <c r="AS265">
        <f>IF(doba!$T67&lt;=AS$216,IF(doba!$U67&gt;AS$216,AS$217,0),0)</f>
        <v>0</v>
      </c>
      <c r="AT265">
        <f>IF(doba!$T67&lt;=AT$216,IF(doba!$U67&gt;AT$216,AT$217,0),0)</f>
        <v>0</v>
      </c>
      <c r="AU265">
        <f>IF(doba!$T67&lt;=AU$216,IF(doba!$U67&gt;AU$216,AU$217,0),0)</f>
        <v>0</v>
      </c>
      <c r="AV265">
        <f>IF(doba!$T67&lt;=AV$216,IF(doba!$U67&gt;AV$216,AV$217,0),0)</f>
        <v>0</v>
      </c>
      <c r="AW265">
        <f>IF(doba!$T67&lt;=AW$216,IF(doba!$U67&gt;AW$216,AW$217,0),0)</f>
        <v>0</v>
      </c>
      <c r="AX265">
        <f>IF(doba!$T67&lt;=AX$216,IF(doba!$U67&gt;AX$216,AX$217,0),0)</f>
        <v>0</v>
      </c>
      <c r="AY265">
        <f>IF(doba!$T67&lt;=AY$216,IF(doba!$U67&gt;AY$216,AY$217,0),0)</f>
        <v>0</v>
      </c>
      <c r="AZ265">
        <f>IF(doba!$T67&lt;=AZ$216,IF(doba!$U67&gt;AZ$216,AZ$217,0),0)</f>
        <v>0</v>
      </c>
      <c r="BA265">
        <f>IF(doba!$T67&lt;=BA$216,IF(doba!$U67&gt;BA$216,BA$217,0),0)</f>
        <v>0</v>
      </c>
      <c r="BB265">
        <f>IF(doba!$T67&lt;=BB$216,IF(doba!$U67&gt;BB$216,BB$217,0),0)</f>
        <v>0</v>
      </c>
      <c r="BC265">
        <f>IF(doba!$T67&lt;=BC$216,IF(doba!$U67&gt;BC$216,BC$217,0),0)</f>
        <v>0</v>
      </c>
      <c r="BD265">
        <f>IF(doba!$T67&lt;=BD$216,IF(doba!$U67&gt;BD$216,BD$217,0),0)</f>
        <v>0</v>
      </c>
      <c r="BE265">
        <f>IF(doba!$T67&lt;=BE$216,IF(doba!$U67&gt;BE$216,BE$217,0),0)</f>
        <v>0</v>
      </c>
      <c r="BF265" s="1">
        <f t="shared" si="9"/>
        <v>0</v>
      </c>
    </row>
    <row r="266" spans="1:58" x14ac:dyDescent="0.2">
      <c r="A266">
        <v>49</v>
      </c>
      <c r="B266">
        <f>doba!$T68</f>
        <v>0</v>
      </c>
      <c r="C266">
        <f>doba!$U68</f>
        <v>0</v>
      </c>
      <c r="E266">
        <f>IF(doba!$T68&lt;=E$216,IF(doba!$U68&gt;E$216,E$217,0),0)</f>
        <v>0</v>
      </c>
      <c r="F266">
        <f>IF(doba!$T68&lt;=F$216,IF(doba!$U68&gt;F$216,F$217,0),0)</f>
        <v>0</v>
      </c>
      <c r="G266">
        <f>IF(doba!$T68&lt;=G$216,IF(doba!$U68&gt;G$216,G$217,0),0)</f>
        <v>0</v>
      </c>
      <c r="H266">
        <f>IF(doba!$T68&lt;=H$216,IF(doba!$U68&gt;H$216,H$217,0),0)</f>
        <v>0</v>
      </c>
      <c r="I266">
        <f>IF(doba!$T68&lt;=I$216,IF(doba!$U68&gt;I$216,I$217,0),0)</f>
        <v>0</v>
      </c>
      <c r="J266">
        <f>IF(doba!$T68&lt;=J$216,IF(doba!$U68&gt;J$216,J$217,0),0)</f>
        <v>0</v>
      </c>
      <c r="K266">
        <f>IF(doba!$T68&lt;=K$216,IF(doba!$U68&gt;K$216,K$217,0),0)</f>
        <v>0</v>
      </c>
      <c r="L266">
        <f>IF(doba!$T68&lt;=L$216,IF(doba!$U68&gt;L$216,L$217,0),0)</f>
        <v>0</v>
      </c>
      <c r="M266">
        <f>IF(doba!$T68&lt;=M$216,IF(doba!$U68&gt;M$216,M$217,0),0)</f>
        <v>0</v>
      </c>
      <c r="N266">
        <f>IF(doba!$T68&lt;=N$216,IF(doba!$U68&gt;N$216,N$217,0),0)</f>
        <v>0</v>
      </c>
      <c r="O266">
        <f>IF(doba!$T68&lt;=O$216,IF(doba!$U68&gt;O$216,O$217,0),0)</f>
        <v>0</v>
      </c>
      <c r="P266">
        <f>IF(doba!$T68&lt;=P$216,IF(doba!$U68&gt;P$216,P$217,0),0)</f>
        <v>0</v>
      </c>
      <c r="Q266">
        <f>IF(doba!$T68&lt;=Q$216,IF(doba!$U68&gt;Q$216,Q$217,0),0)</f>
        <v>0</v>
      </c>
      <c r="R266">
        <f>IF(doba!$T68&lt;=R$216,IF(doba!$U68&gt;R$216,R$217,0),0)</f>
        <v>0</v>
      </c>
      <c r="S266">
        <f>IF(doba!$T68&lt;=S$216,IF(doba!$U68&gt;S$216,S$217,0),0)</f>
        <v>0</v>
      </c>
      <c r="T266">
        <f>IF(doba!$T68&lt;=T$216,IF(doba!$U68&gt;T$216,T$217,0),0)</f>
        <v>0</v>
      </c>
      <c r="U266">
        <f>IF(doba!$T68&lt;=U$216,IF(doba!$U68&gt;U$216,U$217,0),0)</f>
        <v>0</v>
      </c>
      <c r="V266">
        <f>IF(doba!$T68&lt;=V$216,IF(doba!$U68&gt;V$216,V$217,0),0)</f>
        <v>0</v>
      </c>
      <c r="W266">
        <f>IF(doba!$T68&lt;=W$216,IF(doba!$U68&gt;W$216,W$217,0),0)</f>
        <v>0</v>
      </c>
      <c r="X266">
        <f>IF(doba!$T68&lt;=X$216,IF(doba!$U68&gt;X$216,X$217,0),0)</f>
        <v>0</v>
      </c>
      <c r="Y266">
        <f>IF(doba!$T68&lt;=Y$216,IF(doba!$U68&gt;Y$216,Y$217,0),0)</f>
        <v>0</v>
      </c>
      <c r="Z266">
        <f>IF(doba!$T68&lt;=Z$216,IF(doba!$U68&gt;Z$216,Z$217,0),0)</f>
        <v>0</v>
      </c>
      <c r="AA266">
        <f>IF(doba!$T68&lt;=AA$216,IF(doba!$U68&gt;AA$216,AA$217,0),0)</f>
        <v>0</v>
      </c>
      <c r="AB266">
        <f>IF(doba!$T68&lt;=AB$216,IF(doba!$U68&gt;AB$216,AB$217,0),0)</f>
        <v>0</v>
      </c>
      <c r="AC266" s="1">
        <f t="shared" si="8"/>
        <v>0</v>
      </c>
      <c r="AH266">
        <f>IF(doba!$T68&lt;=AH$216,IF(doba!$U68&gt;AH$216,AH$217,0),0)</f>
        <v>0</v>
      </c>
      <c r="AI266">
        <f>IF(doba!$T68&lt;=AI$216,IF(doba!$U68&gt;AI$216,AI$217,0),0)</f>
        <v>0</v>
      </c>
      <c r="AJ266">
        <f>IF(doba!$T68&lt;=AJ$216,IF(doba!$U68&gt;AJ$216,AJ$217,0),0)</f>
        <v>0</v>
      </c>
      <c r="AK266">
        <f>IF(doba!$T68&lt;=AK$216,IF(doba!$U68&gt;AK$216,AK$217,0),0)</f>
        <v>0</v>
      </c>
      <c r="AL266">
        <f>IF(doba!$T68&lt;=AL$216,IF(doba!$U68&gt;AL$216,AL$217,0),0)</f>
        <v>0</v>
      </c>
      <c r="AM266">
        <f>IF(doba!$T68&lt;=AM$216,IF(doba!$U68&gt;AM$216,AM$217,0),0)</f>
        <v>0</v>
      </c>
      <c r="AN266">
        <f>IF(doba!$T68&lt;=AN$216,IF(doba!$U68&gt;AN$216,AN$217,0),0)</f>
        <v>0</v>
      </c>
      <c r="AO266">
        <f>IF(doba!$T68&lt;=AO$216,IF(doba!$U68&gt;AO$216,AO$217,0),0)</f>
        <v>0</v>
      </c>
      <c r="AP266">
        <f>IF(doba!$T68&lt;=AP$216,IF(doba!$U68&gt;AP$216,AP$217,0),0)</f>
        <v>0</v>
      </c>
      <c r="AQ266">
        <f>IF(doba!$T68&lt;=AQ$216,IF(doba!$U68&gt;AQ$216,AQ$217,0),0)</f>
        <v>0</v>
      </c>
      <c r="AR266">
        <f>IF(doba!$T68&lt;=AR$216,IF(doba!$U68&gt;AR$216,AR$217,0),0)</f>
        <v>0</v>
      </c>
      <c r="AS266">
        <f>IF(doba!$T68&lt;=AS$216,IF(doba!$U68&gt;AS$216,AS$217,0),0)</f>
        <v>0</v>
      </c>
      <c r="AT266">
        <f>IF(doba!$T68&lt;=AT$216,IF(doba!$U68&gt;AT$216,AT$217,0),0)</f>
        <v>0</v>
      </c>
      <c r="AU266">
        <f>IF(doba!$T68&lt;=AU$216,IF(doba!$U68&gt;AU$216,AU$217,0),0)</f>
        <v>0</v>
      </c>
      <c r="AV266">
        <f>IF(doba!$T68&lt;=AV$216,IF(doba!$U68&gt;AV$216,AV$217,0),0)</f>
        <v>0</v>
      </c>
      <c r="AW266">
        <f>IF(doba!$T68&lt;=AW$216,IF(doba!$U68&gt;AW$216,AW$217,0),0)</f>
        <v>0</v>
      </c>
      <c r="AX266">
        <f>IF(doba!$T68&lt;=AX$216,IF(doba!$U68&gt;AX$216,AX$217,0),0)</f>
        <v>0</v>
      </c>
      <c r="AY266">
        <f>IF(doba!$T68&lt;=AY$216,IF(doba!$U68&gt;AY$216,AY$217,0),0)</f>
        <v>0</v>
      </c>
      <c r="AZ266">
        <f>IF(doba!$T68&lt;=AZ$216,IF(doba!$U68&gt;AZ$216,AZ$217,0),0)</f>
        <v>0</v>
      </c>
      <c r="BA266">
        <f>IF(doba!$T68&lt;=BA$216,IF(doba!$U68&gt;BA$216,BA$217,0),0)</f>
        <v>0</v>
      </c>
      <c r="BB266">
        <f>IF(doba!$T68&lt;=BB$216,IF(doba!$U68&gt;BB$216,BB$217,0),0)</f>
        <v>0</v>
      </c>
      <c r="BC266">
        <f>IF(doba!$T68&lt;=BC$216,IF(doba!$U68&gt;BC$216,BC$217,0),0)</f>
        <v>0</v>
      </c>
      <c r="BD266">
        <f>IF(doba!$T68&lt;=BD$216,IF(doba!$U68&gt;BD$216,BD$217,0),0)</f>
        <v>0</v>
      </c>
      <c r="BE266">
        <f>IF(doba!$T68&lt;=BE$216,IF(doba!$U68&gt;BE$216,BE$217,0),0)</f>
        <v>0</v>
      </c>
      <c r="BF266" s="1">
        <f t="shared" si="9"/>
        <v>0</v>
      </c>
    </row>
    <row r="267" spans="1:58" x14ac:dyDescent="0.2">
      <c r="A267">
        <v>50</v>
      </c>
      <c r="B267">
        <f>doba!$T69</f>
        <v>0</v>
      </c>
      <c r="C267">
        <f>doba!$U69</f>
        <v>0</v>
      </c>
      <c r="E267">
        <f>IF(doba!$T69&lt;=E$216,IF(doba!$U69&gt;E$216,E$217,0),0)</f>
        <v>0</v>
      </c>
      <c r="F267">
        <f>IF(doba!$T69&lt;=F$216,IF(doba!$U69&gt;F$216,F$217,0),0)</f>
        <v>0</v>
      </c>
      <c r="G267">
        <f>IF(doba!$T69&lt;=G$216,IF(doba!$U69&gt;G$216,G$217,0),0)</f>
        <v>0</v>
      </c>
      <c r="H267">
        <f>IF(doba!$T69&lt;=H$216,IF(doba!$U69&gt;H$216,H$217,0),0)</f>
        <v>0</v>
      </c>
      <c r="I267">
        <f>IF(doba!$T69&lt;=I$216,IF(doba!$U69&gt;I$216,I$217,0),0)</f>
        <v>0</v>
      </c>
      <c r="J267">
        <f>IF(doba!$T69&lt;=J$216,IF(doba!$U69&gt;J$216,J$217,0),0)</f>
        <v>0</v>
      </c>
      <c r="K267">
        <f>IF(doba!$T69&lt;=K$216,IF(doba!$U69&gt;K$216,K$217,0),0)</f>
        <v>0</v>
      </c>
      <c r="L267">
        <f>IF(doba!$T69&lt;=L$216,IF(doba!$U69&gt;L$216,L$217,0),0)</f>
        <v>0</v>
      </c>
      <c r="M267">
        <f>IF(doba!$T69&lt;=M$216,IF(doba!$U69&gt;M$216,M$217,0),0)</f>
        <v>0</v>
      </c>
      <c r="N267">
        <f>IF(doba!$T69&lt;=N$216,IF(doba!$U69&gt;N$216,N$217,0),0)</f>
        <v>0</v>
      </c>
      <c r="O267">
        <f>IF(doba!$T69&lt;=O$216,IF(doba!$U69&gt;O$216,O$217,0),0)</f>
        <v>0</v>
      </c>
      <c r="P267">
        <f>IF(doba!$T69&lt;=P$216,IF(doba!$U69&gt;P$216,P$217,0),0)</f>
        <v>0</v>
      </c>
      <c r="Q267">
        <f>IF(doba!$T69&lt;=Q$216,IF(doba!$U69&gt;Q$216,Q$217,0),0)</f>
        <v>0</v>
      </c>
      <c r="R267">
        <f>IF(doba!$T69&lt;=R$216,IF(doba!$U69&gt;R$216,R$217,0),0)</f>
        <v>0</v>
      </c>
      <c r="S267">
        <f>IF(doba!$T69&lt;=S$216,IF(doba!$U69&gt;S$216,S$217,0),0)</f>
        <v>0</v>
      </c>
      <c r="T267">
        <f>IF(doba!$T69&lt;=T$216,IF(doba!$U69&gt;T$216,T$217,0),0)</f>
        <v>0</v>
      </c>
      <c r="U267">
        <f>IF(doba!$T69&lt;=U$216,IF(doba!$U69&gt;U$216,U$217,0),0)</f>
        <v>0</v>
      </c>
      <c r="V267">
        <f>IF(doba!$T69&lt;=V$216,IF(doba!$U69&gt;V$216,V$217,0),0)</f>
        <v>0</v>
      </c>
      <c r="W267">
        <f>IF(doba!$T69&lt;=W$216,IF(doba!$U69&gt;W$216,W$217,0),0)</f>
        <v>0</v>
      </c>
      <c r="X267">
        <f>IF(doba!$T69&lt;=X$216,IF(doba!$U69&gt;X$216,X$217,0),0)</f>
        <v>0</v>
      </c>
      <c r="Y267">
        <f>IF(doba!$T69&lt;=Y$216,IF(doba!$U69&gt;Y$216,Y$217,0),0)</f>
        <v>0</v>
      </c>
      <c r="Z267">
        <f>IF(doba!$T69&lt;=Z$216,IF(doba!$U69&gt;Z$216,Z$217,0),0)</f>
        <v>0</v>
      </c>
      <c r="AA267">
        <f>IF(doba!$T69&lt;=AA$216,IF(doba!$U69&gt;AA$216,AA$217,0),0)</f>
        <v>0</v>
      </c>
      <c r="AB267">
        <f>IF(doba!$T69&lt;=AB$216,IF(doba!$U69&gt;AB$216,AB$217,0),0)</f>
        <v>0</v>
      </c>
      <c r="AC267" s="1">
        <f t="shared" si="8"/>
        <v>0</v>
      </c>
      <c r="AH267">
        <f>IF(doba!$T69&lt;=AH$216,IF(doba!$U69&gt;AH$216,AH$217,0),0)</f>
        <v>0</v>
      </c>
      <c r="AI267">
        <f>IF(doba!$T69&lt;=AI$216,IF(doba!$U69&gt;AI$216,AI$217,0),0)</f>
        <v>0</v>
      </c>
      <c r="AJ267">
        <f>IF(doba!$T69&lt;=AJ$216,IF(doba!$U69&gt;AJ$216,AJ$217,0),0)</f>
        <v>0</v>
      </c>
      <c r="AK267">
        <f>IF(doba!$T69&lt;=AK$216,IF(doba!$U69&gt;AK$216,AK$217,0),0)</f>
        <v>0</v>
      </c>
      <c r="AL267">
        <f>IF(doba!$T69&lt;=AL$216,IF(doba!$U69&gt;AL$216,AL$217,0),0)</f>
        <v>0</v>
      </c>
      <c r="AM267">
        <f>IF(doba!$T69&lt;=AM$216,IF(doba!$U69&gt;AM$216,AM$217,0),0)</f>
        <v>0</v>
      </c>
      <c r="AN267">
        <f>IF(doba!$T69&lt;=AN$216,IF(doba!$U69&gt;AN$216,AN$217,0),0)</f>
        <v>0</v>
      </c>
      <c r="AO267">
        <f>IF(doba!$T69&lt;=AO$216,IF(doba!$U69&gt;AO$216,AO$217,0),0)</f>
        <v>0</v>
      </c>
      <c r="AP267">
        <f>IF(doba!$T69&lt;=AP$216,IF(doba!$U69&gt;AP$216,AP$217,0),0)</f>
        <v>0</v>
      </c>
      <c r="AQ267">
        <f>IF(doba!$T69&lt;=AQ$216,IF(doba!$U69&gt;AQ$216,AQ$217,0),0)</f>
        <v>0</v>
      </c>
      <c r="AR267">
        <f>IF(doba!$T69&lt;=AR$216,IF(doba!$U69&gt;AR$216,AR$217,0),0)</f>
        <v>0</v>
      </c>
      <c r="AS267">
        <f>IF(doba!$T69&lt;=AS$216,IF(doba!$U69&gt;AS$216,AS$217,0),0)</f>
        <v>0</v>
      </c>
      <c r="AT267">
        <f>IF(doba!$T69&lt;=AT$216,IF(doba!$U69&gt;AT$216,AT$217,0),0)</f>
        <v>0</v>
      </c>
      <c r="AU267">
        <f>IF(doba!$T69&lt;=AU$216,IF(doba!$U69&gt;AU$216,AU$217,0),0)</f>
        <v>0</v>
      </c>
      <c r="AV267">
        <f>IF(doba!$T69&lt;=AV$216,IF(doba!$U69&gt;AV$216,AV$217,0),0)</f>
        <v>0</v>
      </c>
      <c r="AW267">
        <f>IF(doba!$T69&lt;=AW$216,IF(doba!$U69&gt;AW$216,AW$217,0),0)</f>
        <v>0</v>
      </c>
      <c r="AX267">
        <f>IF(doba!$T69&lt;=AX$216,IF(doba!$U69&gt;AX$216,AX$217,0),0)</f>
        <v>0</v>
      </c>
      <c r="AY267">
        <f>IF(doba!$T69&lt;=AY$216,IF(doba!$U69&gt;AY$216,AY$217,0),0)</f>
        <v>0</v>
      </c>
      <c r="AZ267">
        <f>IF(doba!$T69&lt;=AZ$216,IF(doba!$U69&gt;AZ$216,AZ$217,0),0)</f>
        <v>0</v>
      </c>
      <c r="BA267">
        <f>IF(doba!$T69&lt;=BA$216,IF(doba!$U69&gt;BA$216,BA$217,0),0)</f>
        <v>0</v>
      </c>
      <c r="BB267">
        <f>IF(doba!$T69&lt;=BB$216,IF(doba!$U69&gt;BB$216,BB$217,0),0)</f>
        <v>0</v>
      </c>
      <c r="BC267">
        <f>IF(doba!$T69&lt;=BC$216,IF(doba!$U69&gt;BC$216,BC$217,0),0)</f>
        <v>0</v>
      </c>
      <c r="BD267">
        <f>IF(doba!$T69&lt;=BD$216,IF(doba!$U69&gt;BD$216,BD$217,0),0)</f>
        <v>0</v>
      </c>
      <c r="BE267">
        <f>IF(doba!$T69&lt;=BE$216,IF(doba!$U69&gt;BE$216,BE$217,0),0)</f>
        <v>0</v>
      </c>
      <c r="BF267" s="1">
        <f t="shared" si="9"/>
        <v>0</v>
      </c>
    </row>
    <row r="270" spans="1:58" x14ac:dyDescent="0.2">
      <c r="C270" s="103" t="s">
        <v>94</v>
      </c>
      <c r="D270" s="103" t="s">
        <v>99</v>
      </c>
      <c r="E270" s="103">
        <v>0</v>
      </c>
      <c r="F270" s="103">
        <v>1</v>
      </c>
      <c r="G270" s="103">
        <v>2</v>
      </c>
      <c r="H270" s="103">
        <v>3</v>
      </c>
      <c r="I270" s="103">
        <v>4</v>
      </c>
      <c r="J270" s="103">
        <v>5</v>
      </c>
      <c r="K270" s="103">
        <v>6</v>
      </c>
      <c r="L270" s="103">
        <v>7</v>
      </c>
      <c r="M270" s="103">
        <v>8</v>
      </c>
      <c r="N270" s="103">
        <v>9</v>
      </c>
      <c r="O270" s="103">
        <v>10</v>
      </c>
      <c r="P270" s="103">
        <v>11</v>
      </c>
      <c r="Q270" s="103">
        <v>12</v>
      </c>
      <c r="R270" s="103">
        <v>13</v>
      </c>
      <c r="S270" s="103">
        <v>14</v>
      </c>
      <c r="T270" s="103">
        <v>15</v>
      </c>
      <c r="U270" s="103">
        <v>16</v>
      </c>
      <c r="V270" s="103">
        <v>17</v>
      </c>
      <c r="W270" s="103">
        <v>18</v>
      </c>
      <c r="X270" s="103">
        <v>19</v>
      </c>
      <c r="Y270" s="103">
        <v>20</v>
      </c>
      <c r="Z270" s="103">
        <v>21</v>
      </c>
      <c r="AA270" s="103">
        <v>22</v>
      </c>
      <c r="AB270" s="103">
        <v>23</v>
      </c>
      <c r="AC270" s="1" t="s">
        <v>21</v>
      </c>
      <c r="AG270" s="103" t="s">
        <v>99</v>
      </c>
      <c r="AH270" s="103">
        <v>0</v>
      </c>
      <c r="AI270" s="103">
        <v>1</v>
      </c>
      <c r="AJ270" s="103">
        <v>2</v>
      </c>
      <c r="AK270" s="103">
        <v>3</v>
      </c>
      <c r="AL270" s="103">
        <v>4</v>
      </c>
      <c r="AM270" s="103">
        <v>5</v>
      </c>
      <c r="AN270" s="103">
        <v>6</v>
      </c>
      <c r="AO270" s="103">
        <v>7</v>
      </c>
      <c r="AP270" s="103">
        <v>8</v>
      </c>
      <c r="AQ270" s="103">
        <v>9</v>
      </c>
      <c r="AR270" s="103">
        <v>10</v>
      </c>
      <c r="AS270" s="103">
        <v>11</v>
      </c>
      <c r="AT270" s="103">
        <v>12</v>
      </c>
      <c r="AU270" s="103">
        <v>13</v>
      </c>
      <c r="AV270" s="103">
        <v>14</v>
      </c>
      <c r="AW270" s="103">
        <v>15</v>
      </c>
      <c r="AX270" s="103">
        <v>16</v>
      </c>
      <c r="AY270" s="103">
        <v>17</v>
      </c>
      <c r="AZ270" s="103">
        <v>18</v>
      </c>
      <c r="BA270" s="103">
        <v>19</v>
      </c>
      <c r="BB270" s="103">
        <v>20</v>
      </c>
      <c r="BC270" s="103">
        <v>21</v>
      </c>
      <c r="BD270" s="103">
        <v>22</v>
      </c>
      <c r="BE270" s="103">
        <v>23</v>
      </c>
      <c r="BF270" s="103" t="s">
        <v>22</v>
      </c>
    </row>
    <row r="271" spans="1:58" x14ac:dyDescent="0.2">
      <c r="A271" s="103" t="s">
        <v>597</v>
      </c>
      <c r="B271" s="103" t="s">
        <v>122</v>
      </c>
      <c r="C271" s="103" t="s">
        <v>90</v>
      </c>
      <c r="D271" s="103" t="s">
        <v>119</v>
      </c>
      <c r="E271" s="103">
        <v>0</v>
      </c>
      <c r="F271" s="103">
        <v>0</v>
      </c>
      <c r="G271" s="103">
        <v>0</v>
      </c>
      <c r="H271" s="103">
        <v>0</v>
      </c>
      <c r="I271" s="103">
        <v>0</v>
      </c>
      <c r="J271" s="103">
        <v>0</v>
      </c>
      <c r="K271" s="103">
        <v>12</v>
      </c>
      <c r="L271" s="103">
        <v>23</v>
      </c>
      <c r="M271" s="103">
        <v>32</v>
      </c>
      <c r="N271" s="103">
        <v>39</v>
      </c>
      <c r="O271" s="103">
        <v>47</v>
      </c>
      <c r="P271" s="103">
        <v>52</v>
      </c>
      <c r="Q271" s="103">
        <v>52</v>
      </c>
      <c r="R271" s="103">
        <v>52</v>
      </c>
      <c r="S271" s="103">
        <v>47</v>
      </c>
      <c r="T271" s="103">
        <v>39</v>
      </c>
      <c r="U271" s="103">
        <v>33</v>
      </c>
      <c r="V271" s="103">
        <v>24</v>
      </c>
      <c r="W271" s="103">
        <v>14</v>
      </c>
      <c r="X271" s="103">
        <v>0</v>
      </c>
      <c r="Y271" s="103">
        <v>0</v>
      </c>
      <c r="Z271" s="103">
        <v>0</v>
      </c>
      <c r="AA271" s="103">
        <v>0</v>
      </c>
      <c r="AB271" s="103">
        <v>0</v>
      </c>
      <c r="AC271" s="1" t="s">
        <v>21</v>
      </c>
      <c r="AG271" s="103" t="s">
        <v>117</v>
      </c>
      <c r="AH271" s="103">
        <v>52</v>
      </c>
      <c r="AI271" s="103">
        <v>52</v>
      </c>
      <c r="AJ271" s="103">
        <v>52</v>
      </c>
      <c r="AK271" s="103">
        <v>52</v>
      </c>
      <c r="AL271" s="103">
        <v>52</v>
      </c>
      <c r="AM271" s="103">
        <v>52</v>
      </c>
      <c r="AN271" s="103">
        <v>40</v>
      </c>
      <c r="AO271" s="103">
        <v>29</v>
      </c>
      <c r="AP271" s="103">
        <v>20</v>
      </c>
      <c r="AQ271" s="103">
        <v>13</v>
      </c>
      <c r="AR271" s="103">
        <v>5</v>
      </c>
      <c r="AS271" s="103">
        <v>0</v>
      </c>
      <c r="AT271" s="103">
        <v>0</v>
      </c>
      <c r="AU271" s="103">
        <v>0</v>
      </c>
      <c r="AV271" s="103">
        <v>5</v>
      </c>
      <c r="AW271" s="103">
        <v>13</v>
      </c>
      <c r="AX271" s="103">
        <v>19</v>
      </c>
      <c r="AY271" s="103">
        <v>28</v>
      </c>
      <c r="AZ271" s="103">
        <v>38</v>
      </c>
      <c r="BA271" s="103">
        <v>52</v>
      </c>
      <c r="BB271" s="103">
        <v>52</v>
      </c>
      <c r="BC271" s="103">
        <v>52</v>
      </c>
      <c r="BD271" s="103">
        <v>52</v>
      </c>
      <c r="BE271" s="103">
        <v>52</v>
      </c>
      <c r="BF271" s="103" t="s">
        <v>22</v>
      </c>
    </row>
    <row r="272" spans="1:58" x14ac:dyDescent="0.2">
      <c r="A272">
        <v>1</v>
      </c>
      <c r="B272">
        <f>doba!$V20</f>
        <v>0</v>
      </c>
      <c r="C272">
        <f>doba!$W20</f>
        <v>0</v>
      </c>
      <c r="E272">
        <f>IF(doba!$V20&lt;=E$270,IF(doba!$W20&gt;E$270,E$271,0),0)</f>
        <v>0</v>
      </c>
      <c r="F272">
        <f>IF(doba!$V20&lt;=F$270,IF(doba!$W20&gt;F$270,F$271,0),0)</f>
        <v>0</v>
      </c>
      <c r="G272">
        <f>IF(doba!$V20&lt;=G$270,IF(doba!$W20&gt;G$270,G$271,0),0)</f>
        <v>0</v>
      </c>
      <c r="H272">
        <f>IF(doba!$V20&lt;=H$270,IF(doba!$W20&gt;H$270,H$271,0),0)</f>
        <v>0</v>
      </c>
      <c r="I272">
        <f>IF(doba!$V20&lt;=I$270,IF(doba!$W20&gt;I$270,I$271,0),0)</f>
        <v>0</v>
      </c>
      <c r="J272">
        <f>IF(doba!$V20&lt;=J$270,IF(doba!$W20&gt;J$270,J$271,0),0)</f>
        <v>0</v>
      </c>
      <c r="K272">
        <f>IF(doba!$V20&lt;=K$270,IF(doba!$W20&gt;K$270,K$271,0),0)</f>
        <v>0</v>
      </c>
      <c r="L272">
        <f>IF(doba!$V20&lt;=L$270,IF(doba!$W20&gt;L$270,L$271,0),0)</f>
        <v>0</v>
      </c>
      <c r="M272">
        <f>IF(doba!$V20&lt;=M$270,IF(doba!$W20&gt;M$270,M$271,0),0)</f>
        <v>0</v>
      </c>
      <c r="N272">
        <f>IF(doba!$V20&lt;=N$270,IF(doba!$W20&gt;N$270,N$271,0),0)</f>
        <v>0</v>
      </c>
      <c r="O272">
        <f>IF(doba!$V20&lt;=O$270,IF(doba!$W20&gt;O$270,O$271,0),0)</f>
        <v>0</v>
      </c>
      <c r="P272">
        <f>IF(doba!$V20&lt;=P$270,IF(doba!$W20&gt;P$270,P$271,0),0)</f>
        <v>0</v>
      </c>
      <c r="Q272">
        <f>IF(doba!$V20&lt;=Q$270,IF(doba!$W20&gt;Q$270,Q$271,0),0)</f>
        <v>0</v>
      </c>
      <c r="R272">
        <f>IF(doba!$V20&lt;=R$270,IF(doba!$W20&gt;R$270,R$271,0),0)</f>
        <v>0</v>
      </c>
      <c r="S272">
        <f>IF(doba!$V20&lt;=S$270,IF(doba!$W20&gt;S$270,S$271,0),0)</f>
        <v>0</v>
      </c>
      <c r="T272">
        <f>IF(doba!$V20&lt;=T$270,IF(doba!$W20&gt;T$270,T$271,0),0)</f>
        <v>0</v>
      </c>
      <c r="U272">
        <f>IF(doba!$V20&lt;=U$270,IF(doba!$W20&gt;U$270,U$271,0),0)</f>
        <v>0</v>
      </c>
      <c r="V272">
        <f>IF(doba!$V20&lt;=V$270,IF(doba!$W20&gt;V$270,V$271,0),0)</f>
        <v>0</v>
      </c>
      <c r="W272">
        <f>IF(doba!$V20&lt;=W$270,IF(doba!$W20&gt;W$270,W$271,0),0)</f>
        <v>0</v>
      </c>
      <c r="X272">
        <f>IF(doba!$V20&lt;=X$270,IF(doba!$W20&gt;X$270,X$271,0),0)</f>
        <v>0</v>
      </c>
      <c r="Y272">
        <f>IF(doba!$V20&lt;=Y$270,IF(doba!$W20&gt;Y$270,Y$271,0),0)</f>
        <v>0</v>
      </c>
      <c r="Z272">
        <f>IF(doba!$V20&lt;=Z$270,IF(doba!$W20&gt;Z$270,Z$271,0),0)</f>
        <v>0</v>
      </c>
      <c r="AA272">
        <f>IF(doba!$V20&lt;=AA$270,IF(doba!$W20&gt;AA$270,AA$271,0),0)</f>
        <v>0</v>
      </c>
      <c r="AB272">
        <f>IF(doba!$V20&lt;=AB$270,IF(doba!$W20&gt;AB$270,AB$271,0),0)</f>
        <v>0</v>
      </c>
      <c r="AC272" s="1">
        <f t="shared" ref="AC272:AC321" si="10">SUM(E272:AB272)</f>
        <v>0</v>
      </c>
      <c r="AH272">
        <f>IF(doba!$V20&lt;=AH$270,IF(doba!$W20&gt;AH$270,AH$271,0),0)</f>
        <v>0</v>
      </c>
      <c r="AI272">
        <f>IF(doba!$V20&lt;=AI$270,IF(doba!$W20&gt;AI$270,AI$271,0),0)</f>
        <v>0</v>
      </c>
      <c r="AJ272">
        <f>IF(doba!$V20&lt;=AJ$270,IF(doba!$W20&gt;AJ$270,AJ$271,0),0)</f>
        <v>0</v>
      </c>
      <c r="AK272">
        <f>IF(doba!$V20&lt;=AK$270,IF(doba!$W20&gt;AK$270,AK$271,0),0)</f>
        <v>0</v>
      </c>
      <c r="AL272">
        <f>IF(doba!$V20&lt;=AL$270,IF(doba!$W20&gt;AL$270,AL$271,0),0)</f>
        <v>0</v>
      </c>
      <c r="AM272">
        <f>IF(doba!$V20&lt;=AM$270,IF(doba!$W20&gt;AM$270,AM$271,0),0)</f>
        <v>0</v>
      </c>
      <c r="AN272">
        <f>IF(doba!$V20&lt;=AN$270,IF(doba!$W20&gt;AN$270,AN$271,0),0)</f>
        <v>0</v>
      </c>
      <c r="AO272">
        <f>IF(doba!$V20&lt;=AO$270,IF(doba!$W20&gt;AO$270,AO$271,0),0)</f>
        <v>0</v>
      </c>
      <c r="AP272">
        <f>IF(doba!$V20&lt;=AP$270,IF(doba!$W20&gt;AP$270,AP$271,0),0)</f>
        <v>0</v>
      </c>
      <c r="AQ272">
        <f>IF(doba!$V20&lt;=AQ$270,IF(doba!$W20&gt;AQ$270,AQ$271,0),0)</f>
        <v>0</v>
      </c>
      <c r="AR272">
        <f>IF(doba!$V20&lt;=AR$270,IF(doba!$W20&gt;AR$270,AR$271,0),0)</f>
        <v>0</v>
      </c>
      <c r="AS272">
        <f>IF(doba!$V20&lt;=AS$270,IF(doba!$W20&gt;AS$270,AS$271,0),0)</f>
        <v>0</v>
      </c>
      <c r="AT272">
        <f>IF(doba!$V20&lt;=AT$270,IF(doba!$W20&gt;AT$270,AT$271,0),0)</f>
        <v>0</v>
      </c>
      <c r="AU272">
        <f>IF(doba!$V20&lt;=AU$270,IF(doba!$W20&gt;AU$270,AU$271,0),0)</f>
        <v>0</v>
      </c>
      <c r="AV272">
        <f>IF(doba!$V20&lt;=AV$270,IF(doba!$W20&gt;AV$270,AV$271,0),0)</f>
        <v>0</v>
      </c>
      <c r="AW272">
        <f>IF(doba!$V20&lt;=AW$270,IF(doba!$W20&gt;AW$270,AW$271,0),0)</f>
        <v>0</v>
      </c>
      <c r="AX272">
        <f>IF(doba!$V20&lt;=AX$270,IF(doba!$W20&gt;AX$270,AX$271,0),0)</f>
        <v>0</v>
      </c>
      <c r="AY272">
        <f>IF(doba!$V20&lt;=AY$270,IF(doba!$W20&gt;AY$270,AY$271,0),0)</f>
        <v>0</v>
      </c>
      <c r="AZ272">
        <f>IF(doba!$V20&lt;=AZ$270,IF(doba!$W20&gt;AZ$270,AZ$271,0),0)</f>
        <v>0</v>
      </c>
      <c r="BA272">
        <f>IF(doba!$V20&lt;=BA$270,IF(doba!$W20&gt;BA$270,BA$271,0),0)</f>
        <v>0</v>
      </c>
      <c r="BB272">
        <f>IF(doba!$V20&lt;=BB$270,IF(doba!$W20&gt;BB$270,BB$271,0),0)</f>
        <v>0</v>
      </c>
      <c r="BC272">
        <f>IF(doba!$V20&lt;=BC$270,IF(doba!$W20&gt;BC$270,BC$271,0),0)</f>
        <v>0</v>
      </c>
      <c r="BD272">
        <f>IF(doba!$V20&lt;=BD$270,IF(doba!$W20&gt;BD$270,BD$271,0),0)</f>
        <v>0</v>
      </c>
      <c r="BE272">
        <f>IF(doba!$V20&lt;=BE$270,IF(doba!$W20&gt;BE$270,BE$271,0),0)</f>
        <v>0</v>
      </c>
      <c r="BF272" s="1">
        <f t="shared" ref="BF272:BF321" si="11">SUM(AH272:BE272)</f>
        <v>0</v>
      </c>
    </row>
    <row r="273" spans="1:58" x14ac:dyDescent="0.2">
      <c r="A273">
        <v>2</v>
      </c>
      <c r="B273">
        <f>doba!$V21</f>
        <v>0</v>
      </c>
      <c r="C273">
        <f>doba!$W21</f>
        <v>0</v>
      </c>
      <c r="E273">
        <f>IF(doba!$V21&lt;=E$270,IF(doba!$W21&gt;E$270,E$271,0),0)</f>
        <v>0</v>
      </c>
      <c r="F273">
        <f>IF(doba!$V21&lt;=F$270,IF(doba!$W21&gt;F$270,F$271,0),0)</f>
        <v>0</v>
      </c>
      <c r="G273">
        <f>IF(doba!$V21&lt;=G$270,IF(doba!$W21&gt;G$270,G$271,0),0)</f>
        <v>0</v>
      </c>
      <c r="H273">
        <f>IF(doba!$V21&lt;=H$270,IF(doba!$W21&gt;H$270,H$271,0),0)</f>
        <v>0</v>
      </c>
      <c r="I273">
        <f>IF(doba!$V21&lt;=I$270,IF(doba!$W21&gt;I$270,I$271,0),0)</f>
        <v>0</v>
      </c>
      <c r="J273">
        <f>IF(doba!$V21&lt;=J$270,IF(doba!$W21&gt;J$270,J$271,0),0)</f>
        <v>0</v>
      </c>
      <c r="K273">
        <f>IF(doba!$V21&lt;=K$270,IF(doba!$W21&gt;K$270,K$271,0),0)</f>
        <v>0</v>
      </c>
      <c r="L273">
        <f>IF(doba!$V21&lt;=L$270,IF(doba!$W21&gt;L$270,L$271,0),0)</f>
        <v>0</v>
      </c>
      <c r="M273">
        <f>IF(doba!$V21&lt;=M$270,IF(doba!$W21&gt;M$270,M$271,0),0)</f>
        <v>0</v>
      </c>
      <c r="N273">
        <f>IF(doba!$V21&lt;=N$270,IF(doba!$W21&gt;N$270,N$271,0),0)</f>
        <v>0</v>
      </c>
      <c r="O273">
        <f>IF(doba!$V21&lt;=O$270,IF(doba!$W21&gt;O$270,O$271,0),0)</f>
        <v>0</v>
      </c>
      <c r="P273">
        <f>IF(doba!$V21&lt;=P$270,IF(doba!$W21&gt;P$270,P$271,0),0)</f>
        <v>0</v>
      </c>
      <c r="Q273">
        <f>IF(doba!$V21&lt;=Q$270,IF(doba!$W21&gt;Q$270,Q$271,0),0)</f>
        <v>0</v>
      </c>
      <c r="R273">
        <f>IF(doba!$V21&lt;=R$270,IF(doba!$W21&gt;R$270,R$271,0),0)</f>
        <v>0</v>
      </c>
      <c r="S273">
        <f>IF(doba!$V21&lt;=S$270,IF(doba!$W21&gt;S$270,S$271,0),0)</f>
        <v>0</v>
      </c>
      <c r="T273">
        <f>IF(doba!$V21&lt;=T$270,IF(doba!$W21&gt;T$270,T$271,0),0)</f>
        <v>0</v>
      </c>
      <c r="U273">
        <f>IF(doba!$V21&lt;=U$270,IF(doba!$W21&gt;U$270,U$271,0),0)</f>
        <v>0</v>
      </c>
      <c r="V273">
        <f>IF(doba!$V21&lt;=V$270,IF(doba!$W21&gt;V$270,V$271,0),0)</f>
        <v>0</v>
      </c>
      <c r="W273">
        <f>IF(doba!$V21&lt;=W$270,IF(doba!$W21&gt;W$270,W$271,0),0)</f>
        <v>0</v>
      </c>
      <c r="X273">
        <f>IF(doba!$V21&lt;=X$270,IF(doba!$W21&gt;X$270,X$271,0),0)</f>
        <v>0</v>
      </c>
      <c r="Y273">
        <f>IF(doba!$V21&lt;=Y$270,IF(doba!$W21&gt;Y$270,Y$271,0),0)</f>
        <v>0</v>
      </c>
      <c r="Z273">
        <f>IF(doba!$V21&lt;=Z$270,IF(doba!$W21&gt;Z$270,Z$271,0),0)</f>
        <v>0</v>
      </c>
      <c r="AA273">
        <f>IF(doba!$V21&lt;=AA$270,IF(doba!$W21&gt;AA$270,AA$271,0),0)</f>
        <v>0</v>
      </c>
      <c r="AB273">
        <f>IF(doba!$V21&lt;=AB$270,IF(doba!$W21&gt;AB$270,AB$271,0),0)</f>
        <v>0</v>
      </c>
      <c r="AC273" s="1">
        <f t="shared" si="10"/>
        <v>0</v>
      </c>
      <c r="AH273">
        <f>IF(doba!$V21&lt;=AH$270,IF(doba!$W21&gt;AH$270,AH$271,0),0)</f>
        <v>0</v>
      </c>
      <c r="AI273">
        <f>IF(doba!$V21&lt;=AI$270,IF(doba!$W21&gt;AI$270,AI$271,0),0)</f>
        <v>0</v>
      </c>
      <c r="AJ273">
        <f>IF(doba!$V21&lt;=AJ$270,IF(doba!$W21&gt;AJ$270,AJ$271,0),0)</f>
        <v>0</v>
      </c>
      <c r="AK273">
        <f>IF(doba!$V21&lt;=AK$270,IF(doba!$W21&gt;AK$270,AK$271,0),0)</f>
        <v>0</v>
      </c>
      <c r="AL273">
        <f>IF(doba!$V21&lt;=AL$270,IF(doba!$W21&gt;AL$270,AL$271,0),0)</f>
        <v>0</v>
      </c>
      <c r="AM273">
        <f>IF(doba!$V21&lt;=AM$270,IF(doba!$W21&gt;AM$270,AM$271,0),0)</f>
        <v>0</v>
      </c>
      <c r="AN273">
        <f>IF(doba!$V21&lt;=AN$270,IF(doba!$W21&gt;AN$270,AN$271,0),0)</f>
        <v>0</v>
      </c>
      <c r="AO273">
        <f>IF(doba!$V21&lt;=AO$270,IF(doba!$W21&gt;AO$270,AO$271,0),0)</f>
        <v>0</v>
      </c>
      <c r="AP273">
        <f>IF(doba!$V21&lt;=AP$270,IF(doba!$W21&gt;AP$270,AP$271,0),0)</f>
        <v>0</v>
      </c>
      <c r="AQ273">
        <f>IF(doba!$V21&lt;=AQ$270,IF(doba!$W21&gt;AQ$270,AQ$271,0),0)</f>
        <v>0</v>
      </c>
      <c r="AR273">
        <f>IF(doba!$V21&lt;=AR$270,IF(doba!$W21&gt;AR$270,AR$271,0),0)</f>
        <v>0</v>
      </c>
      <c r="AS273">
        <f>IF(doba!$V21&lt;=AS$270,IF(doba!$W21&gt;AS$270,AS$271,0),0)</f>
        <v>0</v>
      </c>
      <c r="AT273">
        <f>IF(doba!$V21&lt;=AT$270,IF(doba!$W21&gt;AT$270,AT$271,0),0)</f>
        <v>0</v>
      </c>
      <c r="AU273">
        <f>IF(doba!$V21&lt;=AU$270,IF(doba!$W21&gt;AU$270,AU$271,0),0)</f>
        <v>0</v>
      </c>
      <c r="AV273">
        <f>IF(doba!$V21&lt;=AV$270,IF(doba!$W21&gt;AV$270,AV$271,0),0)</f>
        <v>0</v>
      </c>
      <c r="AW273">
        <f>IF(doba!$V21&lt;=AW$270,IF(doba!$W21&gt;AW$270,AW$271,0),0)</f>
        <v>0</v>
      </c>
      <c r="AX273">
        <f>IF(doba!$V21&lt;=AX$270,IF(doba!$W21&gt;AX$270,AX$271,0),0)</f>
        <v>0</v>
      </c>
      <c r="AY273">
        <f>IF(doba!$V21&lt;=AY$270,IF(doba!$W21&gt;AY$270,AY$271,0),0)</f>
        <v>0</v>
      </c>
      <c r="AZ273">
        <f>IF(doba!$V21&lt;=AZ$270,IF(doba!$W21&gt;AZ$270,AZ$271,0),0)</f>
        <v>0</v>
      </c>
      <c r="BA273">
        <f>IF(doba!$V21&lt;=BA$270,IF(doba!$W21&gt;BA$270,BA$271,0),0)</f>
        <v>0</v>
      </c>
      <c r="BB273">
        <f>IF(doba!$V21&lt;=BB$270,IF(doba!$W21&gt;BB$270,BB$271,0),0)</f>
        <v>0</v>
      </c>
      <c r="BC273">
        <f>IF(doba!$V21&lt;=BC$270,IF(doba!$W21&gt;BC$270,BC$271,0),0)</f>
        <v>0</v>
      </c>
      <c r="BD273">
        <f>IF(doba!$V21&lt;=BD$270,IF(doba!$W21&gt;BD$270,BD$271,0),0)</f>
        <v>0</v>
      </c>
      <c r="BE273">
        <f>IF(doba!$V21&lt;=BE$270,IF(doba!$W21&gt;BE$270,BE$271,0),0)</f>
        <v>0</v>
      </c>
      <c r="BF273" s="1">
        <f t="shared" si="11"/>
        <v>0</v>
      </c>
    </row>
    <row r="274" spans="1:58" x14ac:dyDescent="0.2">
      <c r="A274">
        <v>3</v>
      </c>
      <c r="B274">
        <f>doba!$V22</f>
        <v>0</v>
      </c>
      <c r="C274">
        <f>doba!$W22</f>
        <v>0</v>
      </c>
      <c r="E274">
        <f>IF(doba!$V22&lt;=E$270,IF(doba!$W22&gt;E$270,E$271,0),0)</f>
        <v>0</v>
      </c>
      <c r="F274">
        <f>IF(doba!$V22&lt;=F$270,IF(doba!$W22&gt;F$270,F$271,0),0)</f>
        <v>0</v>
      </c>
      <c r="G274">
        <f>IF(doba!$V22&lt;=G$270,IF(doba!$W22&gt;G$270,G$271,0),0)</f>
        <v>0</v>
      </c>
      <c r="H274">
        <f>IF(doba!$V22&lt;=H$270,IF(doba!$W22&gt;H$270,H$271,0),0)</f>
        <v>0</v>
      </c>
      <c r="I274">
        <f>IF(doba!$V22&lt;=I$270,IF(doba!$W22&gt;I$270,I$271,0),0)</f>
        <v>0</v>
      </c>
      <c r="J274">
        <f>IF(doba!$V22&lt;=J$270,IF(doba!$W22&gt;J$270,J$271,0),0)</f>
        <v>0</v>
      </c>
      <c r="K274">
        <f>IF(doba!$V22&lt;=K$270,IF(doba!$W22&gt;K$270,K$271,0),0)</f>
        <v>0</v>
      </c>
      <c r="L274">
        <f>IF(doba!$V22&lt;=L$270,IF(doba!$W22&gt;L$270,L$271,0),0)</f>
        <v>0</v>
      </c>
      <c r="M274">
        <f>IF(doba!$V22&lt;=M$270,IF(doba!$W22&gt;M$270,M$271,0),0)</f>
        <v>0</v>
      </c>
      <c r="N274">
        <f>IF(doba!$V22&lt;=N$270,IF(doba!$W22&gt;N$270,N$271,0),0)</f>
        <v>0</v>
      </c>
      <c r="O274">
        <f>IF(doba!$V22&lt;=O$270,IF(doba!$W22&gt;O$270,O$271,0),0)</f>
        <v>0</v>
      </c>
      <c r="P274">
        <f>IF(doba!$V22&lt;=P$270,IF(doba!$W22&gt;P$270,P$271,0),0)</f>
        <v>0</v>
      </c>
      <c r="Q274">
        <f>IF(doba!$V22&lt;=Q$270,IF(doba!$W22&gt;Q$270,Q$271,0),0)</f>
        <v>0</v>
      </c>
      <c r="R274">
        <f>IF(doba!$V22&lt;=R$270,IF(doba!$W22&gt;R$270,R$271,0),0)</f>
        <v>0</v>
      </c>
      <c r="S274">
        <f>IF(doba!$V22&lt;=S$270,IF(doba!$W22&gt;S$270,S$271,0),0)</f>
        <v>0</v>
      </c>
      <c r="T274">
        <f>IF(doba!$V22&lt;=T$270,IF(doba!$W22&gt;T$270,T$271,0),0)</f>
        <v>0</v>
      </c>
      <c r="U274">
        <f>IF(doba!$V22&lt;=U$270,IF(doba!$W22&gt;U$270,U$271,0),0)</f>
        <v>0</v>
      </c>
      <c r="V274">
        <f>IF(doba!$V22&lt;=V$270,IF(doba!$W22&gt;V$270,V$271,0),0)</f>
        <v>0</v>
      </c>
      <c r="W274">
        <f>IF(doba!$V22&lt;=W$270,IF(doba!$W22&gt;W$270,W$271,0),0)</f>
        <v>0</v>
      </c>
      <c r="X274">
        <f>IF(doba!$V22&lt;=X$270,IF(doba!$W22&gt;X$270,X$271,0),0)</f>
        <v>0</v>
      </c>
      <c r="Y274">
        <f>IF(doba!$V22&lt;=Y$270,IF(doba!$W22&gt;Y$270,Y$271,0),0)</f>
        <v>0</v>
      </c>
      <c r="Z274">
        <f>IF(doba!$V22&lt;=Z$270,IF(doba!$W22&gt;Z$270,Z$271,0),0)</f>
        <v>0</v>
      </c>
      <c r="AA274">
        <f>IF(doba!$V22&lt;=AA$270,IF(doba!$W22&gt;AA$270,AA$271,0),0)</f>
        <v>0</v>
      </c>
      <c r="AB274">
        <f>IF(doba!$V22&lt;=AB$270,IF(doba!$W22&gt;AB$270,AB$271,0),0)</f>
        <v>0</v>
      </c>
      <c r="AC274" s="1">
        <f t="shared" si="10"/>
        <v>0</v>
      </c>
      <c r="AH274">
        <f>IF(doba!$V22&lt;=AH$270,IF(doba!$W22&gt;AH$270,AH$271,0),0)</f>
        <v>0</v>
      </c>
      <c r="AI274">
        <f>IF(doba!$V22&lt;=AI$270,IF(doba!$W22&gt;AI$270,AI$271,0),0)</f>
        <v>0</v>
      </c>
      <c r="AJ274">
        <f>IF(doba!$V22&lt;=AJ$270,IF(doba!$W22&gt;AJ$270,AJ$271,0),0)</f>
        <v>0</v>
      </c>
      <c r="AK274">
        <f>IF(doba!$V22&lt;=AK$270,IF(doba!$W22&gt;AK$270,AK$271,0),0)</f>
        <v>0</v>
      </c>
      <c r="AL274">
        <f>IF(doba!$V22&lt;=AL$270,IF(doba!$W22&gt;AL$270,AL$271,0),0)</f>
        <v>0</v>
      </c>
      <c r="AM274">
        <f>IF(doba!$V22&lt;=AM$270,IF(doba!$W22&gt;AM$270,AM$271,0),0)</f>
        <v>0</v>
      </c>
      <c r="AN274">
        <f>IF(doba!$V22&lt;=AN$270,IF(doba!$W22&gt;AN$270,AN$271,0),0)</f>
        <v>0</v>
      </c>
      <c r="AO274">
        <f>IF(doba!$V22&lt;=AO$270,IF(doba!$W22&gt;AO$270,AO$271,0),0)</f>
        <v>0</v>
      </c>
      <c r="AP274">
        <f>IF(doba!$V22&lt;=AP$270,IF(doba!$W22&gt;AP$270,AP$271,0),0)</f>
        <v>0</v>
      </c>
      <c r="AQ274">
        <f>IF(doba!$V22&lt;=AQ$270,IF(doba!$W22&gt;AQ$270,AQ$271,0),0)</f>
        <v>0</v>
      </c>
      <c r="AR274">
        <f>IF(doba!$V22&lt;=AR$270,IF(doba!$W22&gt;AR$270,AR$271,0),0)</f>
        <v>0</v>
      </c>
      <c r="AS274">
        <f>IF(doba!$V22&lt;=AS$270,IF(doba!$W22&gt;AS$270,AS$271,0),0)</f>
        <v>0</v>
      </c>
      <c r="AT274">
        <f>IF(doba!$V22&lt;=AT$270,IF(doba!$W22&gt;AT$270,AT$271,0),0)</f>
        <v>0</v>
      </c>
      <c r="AU274">
        <f>IF(doba!$V22&lt;=AU$270,IF(doba!$W22&gt;AU$270,AU$271,0),0)</f>
        <v>0</v>
      </c>
      <c r="AV274">
        <f>IF(doba!$V22&lt;=AV$270,IF(doba!$W22&gt;AV$270,AV$271,0),0)</f>
        <v>0</v>
      </c>
      <c r="AW274">
        <f>IF(doba!$V22&lt;=AW$270,IF(doba!$W22&gt;AW$270,AW$271,0),0)</f>
        <v>0</v>
      </c>
      <c r="AX274">
        <f>IF(doba!$V22&lt;=AX$270,IF(doba!$W22&gt;AX$270,AX$271,0),0)</f>
        <v>0</v>
      </c>
      <c r="AY274">
        <f>IF(doba!$V22&lt;=AY$270,IF(doba!$W22&gt;AY$270,AY$271,0),0)</f>
        <v>0</v>
      </c>
      <c r="AZ274">
        <f>IF(doba!$V22&lt;=AZ$270,IF(doba!$W22&gt;AZ$270,AZ$271,0),0)</f>
        <v>0</v>
      </c>
      <c r="BA274">
        <f>IF(doba!$V22&lt;=BA$270,IF(doba!$W22&gt;BA$270,BA$271,0),0)</f>
        <v>0</v>
      </c>
      <c r="BB274">
        <f>IF(doba!$V22&lt;=BB$270,IF(doba!$W22&gt;BB$270,BB$271,0),0)</f>
        <v>0</v>
      </c>
      <c r="BC274">
        <f>IF(doba!$V22&lt;=BC$270,IF(doba!$W22&gt;BC$270,BC$271,0),0)</f>
        <v>0</v>
      </c>
      <c r="BD274">
        <f>IF(doba!$V22&lt;=BD$270,IF(doba!$W22&gt;BD$270,BD$271,0),0)</f>
        <v>0</v>
      </c>
      <c r="BE274">
        <f>IF(doba!$V22&lt;=BE$270,IF(doba!$W22&gt;BE$270,BE$271,0),0)</f>
        <v>0</v>
      </c>
      <c r="BF274" s="1">
        <f t="shared" si="11"/>
        <v>0</v>
      </c>
    </row>
    <row r="275" spans="1:58" x14ac:dyDescent="0.2">
      <c r="A275">
        <v>4</v>
      </c>
      <c r="B275">
        <f>doba!$V23</f>
        <v>0</v>
      </c>
      <c r="C275">
        <f>doba!$W23</f>
        <v>0</v>
      </c>
      <c r="E275">
        <f>IF(doba!$V23&lt;=E$270,IF(doba!$W23&gt;E$270,E$271,0),0)</f>
        <v>0</v>
      </c>
      <c r="F275">
        <f>IF(doba!$V23&lt;=F$270,IF(doba!$W23&gt;F$270,F$271,0),0)</f>
        <v>0</v>
      </c>
      <c r="G275">
        <f>IF(doba!$V23&lt;=G$270,IF(doba!$W23&gt;G$270,G$271,0),0)</f>
        <v>0</v>
      </c>
      <c r="H275">
        <f>IF(doba!$V23&lt;=H$270,IF(doba!$W23&gt;H$270,H$271,0),0)</f>
        <v>0</v>
      </c>
      <c r="I275">
        <f>IF(doba!$V23&lt;=I$270,IF(doba!$W23&gt;I$270,I$271,0),0)</f>
        <v>0</v>
      </c>
      <c r="J275">
        <f>IF(doba!$V23&lt;=J$270,IF(doba!$W23&gt;J$270,J$271,0),0)</f>
        <v>0</v>
      </c>
      <c r="K275">
        <f>IF(doba!$V23&lt;=K$270,IF(doba!$W23&gt;K$270,K$271,0),0)</f>
        <v>0</v>
      </c>
      <c r="L275">
        <f>IF(doba!$V23&lt;=L$270,IF(doba!$W23&gt;L$270,L$271,0),0)</f>
        <v>0</v>
      </c>
      <c r="M275">
        <f>IF(doba!$V23&lt;=M$270,IF(doba!$W23&gt;M$270,M$271,0),0)</f>
        <v>0</v>
      </c>
      <c r="N275">
        <f>IF(doba!$V23&lt;=N$270,IF(doba!$W23&gt;N$270,N$271,0),0)</f>
        <v>0</v>
      </c>
      <c r="O275">
        <f>IF(doba!$V23&lt;=O$270,IF(doba!$W23&gt;O$270,O$271,0),0)</f>
        <v>0</v>
      </c>
      <c r="P275">
        <f>IF(doba!$V23&lt;=P$270,IF(doba!$W23&gt;P$270,P$271,0),0)</f>
        <v>0</v>
      </c>
      <c r="Q275">
        <f>IF(doba!$V23&lt;=Q$270,IF(doba!$W23&gt;Q$270,Q$271,0),0)</f>
        <v>0</v>
      </c>
      <c r="R275">
        <f>IF(doba!$V23&lt;=R$270,IF(doba!$W23&gt;R$270,R$271,0),0)</f>
        <v>0</v>
      </c>
      <c r="S275">
        <f>IF(doba!$V23&lt;=S$270,IF(doba!$W23&gt;S$270,S$271,0),0)</f>
        <v>0</v>
      </c>
      <c r="T275">
        <f>IF(doba!$V23&lt;=T$270,IF(doba!$W23&gt;T$270,T$271,0),0)</f>
        <v>0</v>
      </c>
      <c r="U275">
        <f>IF(doba!$V23&lt;=U$270,IF(doba!$W23&gt;U$270,U$271,0),0)</f>
        <v>0</v>
      </c>
      <c r="V275">
        <f>IF(doba!$V23&lt;=V$270,IF(doba!$W23&gt;V$270,V$271,0),0)</f>
        <v>0</v>
      </c>
      <c r="W275">
        <f>IF(doba!$V23&lt;=W$270,IF(doba!$W23&gt;W$270,W$271,0),0)</f>
        <v>0</v>
      </c>
      <c r="X275">
        <f>IF(doba!$V23&lt;=X$270,IF(doba!$W23&gt;X$270,X$271,0),0)</f>
        <v>0</v>
      </c>
      <c r="Y275">
        <f>IF(doba!$V23&lt;=Y$270,IF(doba!$W23&gt;Y$270,Y$271,0),0)</f>
        <v>0</v>
      </c>
      <c r="Z275">
        <f>IF(doba!$V23&lt;=Z$270,IF(doba!$W23&gt;Z$270,Z$271,0),0)</f>
        <v>0</v>
      </c>
      <c r="AA275">
        <f>IF(doba!$V23&lt;=AA$270,IF(doba!$W23&gt;AA$270,AA$271,0),0)</f>
        <v>0</v>
      </c>
      <c r="AB275">
        <f>IF(doba!$V23&lt;=AB$270,IF(doba!$W23&gt;AB$270,AB$271,0),0)</f>
        <v>0</v>
      </c>
      <c r="AC275" s="1">
        <f t="shared" si="10"/>
        <v>0</v>
      </c>
      <c r="AH275">
        <f>IF(doba!$V23&lt;=AH$270,IF(doba!$W23&gt;AH$270,AH$271,0),0)</f>
        <v>0</v>
      </c>
      <c r="AI275">
        <f>IF(doba!$V23&lt;=AI$270,IF(doba!$W23&gt;AI$270,AI$271,0),0)</f>
        <v>0</v>
      </c>
      <c r="AJ275">
        <f>IF(doba!$V23&lt;=AJ$270,IF(doba!$W23&gt;AJ$270,AJ$271,0),0)</f>
        <v>0</v>
      </c>
      <c r="AK275">
        <f>IF(doba!$V23&lt;=AK$270,IF(doba!$W23&gt;AK$270,AK$271,0),0)</f>
        <v>0</v>
      </c>
      <c r="AL275">
        <f>IF(doba!$V23&lt;=AL$270,IF(doba!$W23&gt;AL$270,AL$271,0),0)</f>
        <v>0</v>
      </c>
      <c r="AM275">
        <f>IF(doba!$V23&lt;=AM$270,IF(doba!$W23&gt;AM$270,AM$271,0),0)</f>
        <v>0</v>
      </c>
      <c r="AN275">
        <f>IF(doba!$V23&lt;=AN$270,IF(doba!$W23&gt;AN$270,AN$271,0),0)</f>
        <v>0</v>
      </c>
      <c r="AO275">
        <f>IF(doba!$V23&lt;=AO$270,IF(doba!$W23&gt;AO$270,AO$271,0),0)</f>
        <v>0</v>
      </c>
      <c r="AP275">
        <f>IF(doba!$V23&lt;=AP$270,IF(doba!$W23&gt;AP$270,AP$271,0),0)</f>
        <v>0</v>
      </c>
      <c r="AQ275">
        <f>IF(doba!$V23&lt;=AQ$270,IF(doba!$W23&gt;AQ$270,AQ$271,0),0)</f>
        <v>0</v>
      </c>
      <c r="AR275">
        <f>IF(doba!$V23&lt;=AR$270,IF(doba!$W23&gt;AR$270,AR$271,0),0)</f>
        <v>0</v>
      </c>
      <c r="AS275">
        <f>IF(doba!$V23&lt;=AS$270,IF(doba!$W23&gt;AS$270,AS$271,0),0)</f>
        <v>0</v>
      </c>
      <c r="AT275">
        <f>IF(doba!$V23&lt;=AT$270,IF(doba!$W23&gt;AT$270,AT$271,0),0)</f>
        <v>0</v>
      </c>
      <c r="AU275">
        <f>IF(doba!$V23&lt;=AU$270,IF(doba!$W23&gt;AU$270,AU$271,0),0)</f>
        <v>0</v>
      </c>
      <c r="AV275">
        <f>IF(doba!$V23&lt;=AV$270,IF(doba!$W23&gt;AV$270,AV$271,0),0)</f>
        <v>0</v>
      </c>
      <c r="AW275">
        <f>IF(doba!$V23&lt;=AW$270,IF(doba!$W23&gt;AW$270,AW$271,0),0)</f>
        <v>0</v>
      </c>
      <c r="AX275">
        <f>IF(doba!$V23&lt;=AX$270,IF(doba!$W23&gt;AX$270,AX$271,0),0)</f>
        <v>0</v>
      </c>
      <c r="AY275">
        <f>IF(doba!$V23&lt;=AY$270,IF(doba!$W23&gt;AY$270,AY$271,0),0)</f>
        <v>0</v>
      </c>
      <c r="AZ275">
        <f>IF(doba!$V23&lt;=AZ$270,IF(doba!$W23&gt;AZ$270,AZ$271,0),0)</f>
        <v>0</v>
      </c>
      <c r="BA275">
        <f>IF(doba!$V23&lt;=BA$270,IF(doba!$W23&gt;BA$270,BA$271,0),0)</f>
        <v>0</v>
      </c>
      <c r="BB275">
        <f>IF(doba!$V23&lt;=BB$270,IF(doba!$W23&gt;BB$270,BB$271,0),0)</f>
        <v>0</v>
      </c>
      <c r="BC275">
        <f>IF(doba!$V23&lt;=BC$270,IF(doba!$W23&gt;BC$270,BC$271,0),0)</f>
        <v>0</v>
      </c>
      <c r="BD275">
        <f>IF(doba!$V23&lt;=BD$270,IF(doba!$W23&gt;BD$270,BD$271,0),0)</f>
        <v>0</v>
      </c>
      <c r="BE275">
        <f>IF(doba!$V23&lt;=BE$270,IF(doba!$W23&gt;BE$270,BE$271,0),0)</f>
        <v>0</v>
      </c>
      <c r="BF275" s="1">
        <f t="shared" si="11"/>
        <v>0</v>
      </c>
    </row>
    <row r="276" spans="1:58" x14ac:dyDescent="0.2">
      <c r="A276">
        <v>5</v>
      </c>
      <c r="B276">
        <f>doba!$V24</f>
        <v>0</v>
      </c>
      <c r="C276">
        <f>doba!$W24</f>
        <v>0</v>
      </c>
      <c r="E276">
        <f>IF(doba!$V24&lt;=E$270,IF(doba!$W24&gt;E$270,E$271,0),0)</f>
        <v>0</v>
      </c>
      <c r="F276">
        <f>IF(doba!$V24&lt;=F$270,IF(doba!$W24&gt;F$270,F$271,0),0)</f>
        <v>0</v>
      </c>
      <c r="G276">
        <f>IF(doba!$V24&lt;=G$270,IF(doba!$W24&gt;G$270,G$271,0),0)</f>
        <v>0</v>
      </c>
      <c r="H276">
        <f>IF(doba!$V24&lt;=H$270,IF(doba!$W24&gt;H$270,H$271,0),0)</f>
        <v>0</v>
      </c>
      <c r="I276">
        <f>IF(doba!$V24&lt;=I$270,IF(doba!$W24&gt;I$270,I$271,0),0)</f>
        <v>0</v>
      </c>
      <c r="J276">
        <f>IF(doba!$V24&lt;=J$270,IF(doba!$W24&gt;J$270,J$271,0),0)</f>
        <v>0</v>
      </c>
      <c r="K276">
        <f>IF(doba!$V24&lt;=K$270,IF(doba!$W24&gt;K$270,K$271,0),0)</f>
        <v>0</v>
      </c>
      <c r="L276">
        <f>IF(doba!$V24&lt;=L$270,IF(doba!$W24&gt;L$270,L$271,0),0)</f>
        <v>0</v>
      </c>
      <c r="M276">
        <f>IF(doba!$V24&lt;=M$270,IF(doba!$W24&gt;M$270,M$271,0),0)</f>
        <v>0</v>
      </c>
      <c r="N276">
        <f>IF(doba!$V24&lt;=N$270,IF(doba!$W24&gt;N$270,N$271,0),0)</f>
        <v>0</v>
      </c>
      <c r="O276">
        <f>IF(doba!$V24&lt;=O$270,IF(doba!$W24&gt;O$270,O$271,0),0)</f>
        <v>0</v>
      </c>
      <c r="P276">
        <f>IF(doba!$V24&lt;=P$270,IF(doba!$W24&gt;P$270,P$271,0),0)</f>
        <v>0</v>
      </c>
      <c r="Q276">
        <f>IF(doba!$V24&lt;=Q$270,IF(doba!$W24&gt;Q$270,Q$271,0),0)</f>
        <v>0</v>
      </c>
      <c r="R276">
        <f>IF(doba!$V24&lt;=R$270,IF(doba!$W24&gt;R$270,R$271,0),0)</f>
        <v>0</v>
      </c>
      <c r="S276">
        <f>IF(doba!$V24&lt;=S$270,IF(doba!$W24&gt;S$270,S$271,0),0)</f>
        <v>0</v>
      </c>
      <c r="T276">
        <f>IF(doba!$V24&lt;=T$270,IF(doba!$W24&gt;T$270,T$271,0),0)</f>
        <v>0</v>
      </c>
      <c r="U276">
        <f>IF(doba!$V24&lt;=U$270,IF(doba!$W24&gt;U$270,U$271,0),0)</f>
        <v>0</v>
      </c>
      <c r="V276">
        <f>IF(doba!$V24&lt;=V$270,IF(doba!$W24&gt;V$270,V$271,0),0)</f>
        <v>0</v>
      </c>
      <c r="W276">
        <f>IF(doba!$V24&lt;=W$270,IF(doba!$W24&gt;W$270,W$271,0),0)</f>
        <v>0</v>
      </c>
      <c r="X276">
        <f>IF(doba!$V24&lt;=X$270,IF(doba!$W24&gt;X$270,X$271,0),0)</f>
        <v>0</v>
      </c>
      <c r="Y276">
        <f>IF(doba!$V24&lt;=Y$270,IF(doba!$W24&gt;Y$270,Y$271,0),0)</f>
        <v>0</v>
      </c>
      <c r="Z276">
        <f>IF(doba!$V24&lt;=Z$270,IF(doba!$W24&gt;Z$270,Z$271,0),0)</f>
        <v>0</v>
      </c>
      <c r="AA276">
        <f>IF(doba!$V24&lt;=AA$270,IF(doba!$W24&gt;AA$270,AA$271,0),0)</f>
        <v>0</v>
      </c>
      <c r="AB276">
        <f>IF(doba!$V24&lt;=AB$270,IF(doba!$W24&gt;AB$270,AB$271,0),0)</f>
        <v>0</v>
      </c>
      <c r="AC276" s="1">
        <f t="shared" si="10"/>
        <v>0</v>
      </c>
      <c r="AH276">
        <f>IF(doba!$V24&lt;=AH$270,IF(doba!$W24&gt;AH$270,AH$271,0),0)</f>
        <v>0</v>
      </c>
      <c r="AI276">
        <f>IF(doba!$V24&lt;=AI$270,IF(doba!$W24&gt;AI$270,AI$271,0),0)</f>
        <v>0</v>
      </c>
      <c r="AJ276">
        <f>IF(doba!$V24&lt;=AJ$270,IF(doba!$W24&gt;AJ$270,AJ$271,0),0)</f>
        <v>0</v>
      </c>
      <c r="AK276">
        <f>IF(doba!$V24&lt;=AK$270,IF(doba!$W24&gt;AK$270,AK$271,0),0)</f>
        <v>0</v>
      </c>
      <c r="AL276">
        <f>IF(doba!$V24&lt;=AL$270,IF(doba!$W24&gt;AL$270,AL$271,0),0)</f>
        <v>0</v>
      </c>
      <c r="AM276">
        <f>IF(doba!$V24&lt;=AM$270,IF(doba!$W24&gt;AM$270,AM$271,0),0)</f>
        <v>0</v>
      </c>
      <c r="AN276">
        <f>IF(doba!$V24&lt;=AN$270,IF(doba!$W24&gt;AN$270,AN$271,0),0)</f>
        <v>0</v>
      </c>
      <c r="AO276">
        <f>IF(doba!$V24&lt;=AO$270,IF(doba!$W24&gt;AO$270,AO$271,0),0)</f>
        <v>0</v>
      </c>
      <c r="AP276">
        <f>IF(doba!$V24&lt;=AP$270,IF(doba!$W24&gt;AP$270,AP$271,0),0)</f>
        <v>0</v>
      </c>
      <c r="AQ276">
        <f>IF(doba!$V24&lt;=AQ$270,IF(doba!$W24&gt;AQ$270,AQ$271,0),0)</f>
        <v>0</v>
      </c>
      <c r="AR276">
        <f>IF(doba!$V24&lt;=AR$270,IF(doba!$W24&gt;AR$270,AR$271,0),0)</f>
        <v>0</v>
      </c>
      <c r="AS276">
        <f>IF(doba!$V24&lt;=AS$270,IF(doba!$W24&gt;AS$270,AS$271,0),0)</f>
        <v>0</v>
      </c>
      <c r="AT276">
        <f>IF(doba!$V24&lt;=AT$270,IF(doba!$W24&gt;AT$270,AT$271,0),0)</f>
        <v>0</v>
      </c>
      <c r="AU276">
        <f>IF(doba!$V24&lt;=AU$270,IF(doba!$W24&gt;AU$270,AU$271,0),0)</f>
        <v>0</v>
      </c>
      <c r="AV276">
        <f>IF(doba!$V24&lt;=AV$270,IF(doba!$W24&gt;AV$270,AV$271,0),0)</f>
        <v>0</v>
      </c>
      <c r="AW276">
        <f>IF(doba!$V24&lt;=AW$270,IF(doba!$W24&gt;AW$270,AW$271,0),0)</f>
        <v>0</v>
      </c>
      <c r="AX276">
        <f>IF(doba!$V24&lt;=AX$270,IF(doba!$W24&gt;AX$270,AX$271,0),0)</f>
        <v>0</v>
      </c>
      <c r="AY276">
        <f>IF(doba!$V24&lt;=AY$270,IF(doba!$W24&gt;AY$270,AY$271,0),0)</f>
        <v>0</v>
      </c>
      <c r="AZ276">
        <f>IF(doba!$V24&lt;=AZ$270,IF(doba!$W24&gt;AZ$270,AZ$271,0),0)</f>
        <v>0</v>
      </c>
      <c r="BA276">
        <f>IF(doba!$V24&lt;=BA$270,IF(doba!$W24&gt;BA$270,BA$271,0),0)</f>
        <v>0</v>
      </c>
      <c r="BB276">
        <f>IF(doba!$V24&lt;=BB$270,IF(doba!$W24&gt;BB$270,BB$271,0),0)</f>
        <v>0</v>
      </c>
      <c r="BC276">
        <f>IF(doba!$V24&lt;=BC$270,IF(doba!$W24&gt;BC$270,BC$271,0),0)</f>
        <v>0</v>
      </c>
      <c r="BD276">
        <f>IF(doba!$V24&lt;=BD$270,IF(doba!$W24&gt;BD$270,BD$271,0),0)</f>
        <v>0</v>
      </c>
      <c r="BE276">
        <f>IF(doba!$V24&lt;=BE$270,IF(doba!$W24&gt;BE$270,BE$271,0),0)</f>
        <v>0</v>
      </c>
      <c r="BF276" s="1">
        <f t="shared" si="11"/>
        <v>0</v>
      </c>
    </row>
    <row r="277" spans="1:58" x14ac:dyDescent="0.2">
      <c r="A277">
        <v>6</v>
      </c>
      <c r="B277">
        <f>doba!$V25</f>
        <v>0</v>
      </c>
      <c r="C277">
        <f>doba!$W25</f>
        <v>0</v>
      </c>
      <c r="E277">
        <f>IF(doba!$V25&lt;=E$270,IF(doba!$W25&gt;E$270,E$271,0),0)</f>
        <v>0</v>
      </c>
      <c r="F277">
        <f>IF(doba!$V25&lt;=F$270,IF(doba!$W25&gt;F$270,F$271,0),0)</f>
        <v>0</v>
      </c>
      <c r="G277">
        <f>IF(doba!$V25&lt;=G$270,IF(doba!$W25&gt;G$270,G$271,0),0)</f>
        <v>0</v>
      </c>
      <c r="H277">
        <f>IF(doba!$V25&lt;=H$270,IF(doba!$W25&gt;H$270,H$271,0),0)</f>
        <v>0</v>
      </c>
      <c r="I277">
        <f>IF(doba!$V25&lt;=I$270,IF(doba!$W25&gt;I$270,I$271,0),0)</f>
        <v>0</v>
      </c>
      <c r="J277">
        <f>IF(doba!$V25&lt;=J$270,IF(doba!$W25&gt;J$270,J$271,0),0)</f>
        <v>0</v>
      </c>
      <c r="K277">
        <f>IF(doba!$V25&lt;=K$270,IF(doba!$W25&gt;K$270,K$271,0),0)</f>
        <v>0</v>
      </c>
      <c r="L277">
        <f>IF(doba!$V25&lt;=L$270,IF(doba!$W25&gt;L$270,L$271,0),0)</f>
        <v>0</v>
      </c>
      <c r="M277">
        <f>IF(doba!$V25&lt;=M$270,IF(doba!$W25&gt;M$270,M$271,0),0)</f>
        <v>0</v>
      </c>
      <c r="N277">
        <f>IF(doba!$V25&lt;=N$270,IF(doba!$W25&gt;N$270,N$271,0),0)</f>
        <v>0</v>
      </c>
      <c r="O277">
        <f>IF(doba!$V25&lt;=O$270,IF(doba!$W25&gt;O$270,O$271,0),0)</f>
        <v>0</v>
      </c>
      <c r="P277">
        <f>IF(doba!$V25&lt;=P$270,IF(doba!$W25&gt;P$270,P$271,0),0)</f>
        <v>0</v>
      </c>
      <c r="Q277">
        <f>IF(doba!$V25&lt;=Q$270,IF(doba!$W25&gt;Q$270,Q$271,0),0)</f>
        <v>0</v>
      </c>
      <c r="R277">
        <f>IF(doba!$V25&lt;=R$270,IF(doba!$W25&gt;R$270,R$271,0),0)</f>
        <v>0</v>
      </c>
      <c r="S277">
        <f>IF(doba!$V25&lt;=S$270,IF(doba!$W25&gt;S$270,S$271,0),0)</f>
        <v>0</v>
      </c>
      <c r="T277">
        <f>IF(doba!$V25&lt;=T$270,IF(doba!$W25&gt;T$270,T$271,0),0)</f>
        <v>0</v>
      </c>
      <c r="U277">
        <f>IF(doba!$V25&lt;=U$270,IF(doba!$W25&gt;U$270,U$271,0),0)</f>
        <v>0</v>
      </c>
      <c r="V277">
        <f>IF(doba!$V25&lt;=V$270,IF(doba!$W25&gt;V$270,V$271,0),0)</f>
        <v>0</v>
      </c>
      <c r="W277">
        <f>IF(doba!$V25&lt;=W$270,IF(doba!$W25&gt;W$270,W$271,0),0)</f>
        <v>0</v>
      </c>
      <c r="X277">
        <f>IF(doba!$V25&lt;=X$270,IF(doba!$W25&gt;X$270,X$271,0),0)</f>
        <v>0</v>
      </c>
      <c r="Y277">
        <f>IF(doba!$V25&lt;=Y$270,IF(doba!$W25&gt;Y$270,Y$271,0),0)</f>
        <v>0</v>
      </c>
      <c r="Z277">
        <f>IF(doba!$V25&lt;=Z$270,IF(doba!$W25&gt;Z$270,Z$271,0),0)</f>
        <v>0</v>
      </c>
      <c r="AA277">
        <f>IF(doba!$V25&lt;=AA$270,IF(doba!$W25&gt;AA$270,AA$271,0),0)</f>
        <v>0</v>
      </c>
      <c r="AB277">
        <f>IF(doba!$V25&lt;=AB$270,IF(doba!$W25&gt;AB$270,AB$271,0),0)</f>
        <v>0</v>
      </c>
      <c r="AC277" s="1">
        <f t="shared" si="10"/>
        <v>0</v>
      </c>
      <c r="AH277">
        <f>IF(doba!$V25&lt;=AH$270,IF(doba!$W25&gt;AH$270,AH$271,0),0)</f>
        <v>0</v>
      </c>
      <c r="AI277">
        <f>IF(doba!$V25&lt;=AI$270,IF(doba!$W25&gt;AI$270,AI$271,0),0)</f>
        <v>0</v>
      </c>
      <c r="AJ277">
        <f>IF(doba!$V25&lt;=AJ$270,IF(doba!$W25&gt;AJ$270,AJ$271,0),0)</f>
        <v>0</v>
      </c>
      <c r="AK277">
        <f>IF(doba!$V25&lt;=AK$270,IF(doba!$W25&gt;AK$270,AK$271,0),0)</f>
        <v>0</v>
      </c>
      <c r="AL277">
        <f>IF(doba!$V25&lt;=AL$270,IF(doba!$W25&gt;AL$270,AL$271,0),0)</f>
        <v>0</v>
      </c>
      <c r="AM277">
        <f>IF(doba!$V25&lt;=AM$270,IF(doba!$W25&gt;AM$270,AM$271,0),0)</f>
        <v>0</v>
      </c>
      <c r="AN277">
        <f>IF(doba!$V25&lt;=AN$270,IF(doba!$W25&gt;AN$270,AN$271,0),0)</f>
        <v>0</v>
      </c>
      <c r="AO277">
        <f>IF(doba!$V25&lt;=AO$270,IF(doba!$W25&gt;AO$270,AO$271,0),0)</f>
        <v>0</v>
      </c>
      <c r="AP277">
        <f>IF(doba!$V25&lt;=AP$270,IF(doba!$W25&gt;AP$270,AP$271,0),0)</f>
        <v>0</v>
      </c>
      <c r="AQ277">
        <f>IF(doba!$V25&lt;=AQ$270,IF(doba!$W25&gt;AQ$270,AQ$271,0),0)</f>
        <v>0</v>
      </c>
      <c r="AR277">
        <f>IF(doba!$V25&lt;=AR$270,IF(doba!$W25&gt;AR$270,AR$271,0),0)</f>
        <v>0</v>
      </c>
      <c r="AS277">
        <f>IF(doba!$V25&lt;=AS$270,IF(doba!$W25&gt;AS$270,AS$271,0),0)</f>
        <v>0</v>
      </c>
      <c r="AT277">
        <f>IF(doba!$V25&lt;=AT$270,IF(doba!$W25&gt;AT$270,AT$271,0),0)</f>
        <v>0</v>
      </c>
      <c r="AU277">
        <f>IF(doba!$V25&lt;=AU$270,IF(doba!$W25&gt;AU$270,AU$271,0),0)</f>
        <v>0</v>
      </c>
      <c r="AV277">
        <f>IF(doba!$V25&lt;=AV$270,IF(doba!$W25&gt;AV$270,AV$271,0),0)</f>
        <v>0</v>
      </c>
      <c r="AW277">
        <f>IF(doba!$V25&lt;=AW$270,IF(doba!$W25&gt;AW$270,AW$271,0),0)</f>
        <v>0</v>
      </c>
      <c r="AX277">
        <f>IF(doba!$V25&lt;=AX$270,IF(doba!$W25&gt;AX$270,AX$271,0),0)</f>
        <v>0</v>
      </c>
      <c r="AY277">
        <f>IF(doba!$V25&lt;=AY$270,IF(doba!$W25&gt;AY$270,AY$271,0),0)</f>
        <v>0</v>
      </c>
      <c r="AZ277">
        <f>IF(doba!$V25&lt;=AZ$270,IF(doba!$W25&gt;AZ$270,AZ$271,0),0)</f>
        <v>0</v>
      </c>
      <c r="BA277">
        <f>IF(doba!$V25&lt;=BA$270,IF(doba!$W25&gt;BA$270,BA$271,0),0)</f>
        <v>0</v>
      </c>
      <c r="BB277">
        <f>IF(doba!$V25&lt;=BB$270,IF(doba!$W25&gt;BB$270,BB$271,0),0)</f>
        <v>0</v>
      </c>
      <c r="BC277">
        <f>IF(doba!$V25&lt;=BC$270,IF(doba!$W25&gt;BC$270,BC$271,0),0)</f>
        <v>0</v>
      </c>
      <c r="BD277">
        <f>IF(doba!$V25&lt;=BD$270,IF(doba!$W25&gt;BD$270,BD$271,0),0)</f>
        <v>0</v>
      </c>
      <c r="BE277">
        <f>IF(doba!$V25&lt;=BE$270,IF(doba!$W25&gt;BE$270,BE$271,0),0)</f>
        <v>0</v>
      </c>
      <c r="BF277" s="1">
        <f t="shared" si="11"/>
        <v>0</v>
      </c>
    </row>
    <row r="278" spans="1:58" x14ac:dyDescent="0.2">
      <c r="A278">
        <v>7</v>
      </c>
      <c r="B278">
        <f>doba!$V26</f>
        <v>0</v>
      </c>
      <c r="C278">
        <f>doba!$W26</f>
        <v>0</v>
      </c>
      <c r="E278">
        <f>IF(doba!$V26&lt;=E$270,IF(doba!$W26&gt;E$270,E$271,0),0)</f>
        <v>0</v>
      </c>
      <c r="F278">
        <f>IF(doba!$V26&lt;=F$270,IF(doba!$W26&gt;F$270,F$271,0),0)</f>
        <v>0</v>
      </c>
      <c r="G278">
        <f>IF(doba!$V26&lt;=G$270,IF(doba!$W26&gt;G$270,G$271,0),0)</f>
        <v>0</v>
      </c>
      <c r="H278">
        <f>IF(doba!$V26&lt;=H$270,IF(doba!$W26&gt;H$270,H$271,0),0)</f>
        <v>0</v>
      </c>
      <c r="I278">
        <f>IF(doba!$V26&lt;=I$270,IF(doba!$W26&gt;I$270,I$271,0),0)</f>
        <v>0</v>
      </c>
      <c r="J278">
        <f>IF(doba!$V26&lt;=J$270,IF(doba!$W26&gt;J$270,J$271,0),0)</f>
        <v>0</v>
      </c>
      <c r="K278">
        <f>IF(doba!$V26&lt;=K$270,IF(doba!$W26&gt;K$270,K$271,0),0)</f>
        <v>0</v>
      </c>
      <c r="L278">
        <f>IF(doba!$V26&lt;=L$270,IF(doba!$W26&gt;L$270,L$271,0),0)</f>
        <v>0</v>
      </c>
      <c r="M278">
        <f>IF(doba!$V26&lt;=M$270,IF(doba!$W26&gt;M$270,M$271,0),0)</f>
        <v>0</v>
      </c>
      <c r="N278">
        <f>IF(doba!$V26&lt;=N$270,IF(doba!$W26&gt;N$270,N$271,0),0)</f>
        <v>0</v>
      </c>
      <c r="O278">
        <f>IF(doba!$V26&lt;=O$270,IF(doba!$W26&gt;O$270,O$271,0),0)</f>
        <v>0</v>
      </c>
      <c r="P278">
        <f>IF(doba!$V26&lt;=P$270,IF(doba!$W26&gt;P$270,P$271,0),0)</f>
        <v>0</v>
      </c>
      <c r="Q278">
        <f>IF(doba!$V26&lt;=Q$270,IF(doba!$W26&gt;Q$270,Q$271,0),0)</f>
        <v>0</v>
      </c>
      <c r="R278">
        <f>IF(doba!$V26&lt;=R$270,IF(doba!$W26&gt;R$270,R$271,0),0)</f>
        <v>0</v>
      </c>
      <c r="S278">
        <f>IF(doba!$V26&lt;=S$270,IF(doba!$W26&gt;S$270,S$271,0),0)</f>
        <v>0</v>
      </c>
      <c r="T278">
        <f>IF(doba!$V26&lt;=T$270,IF(doba!$W26&gt;T$270,T$271,0),0)</f>
        <v>0</v>
      </c>
      <c r="U278">
        <f>IF(doba!$V26&lt;=U$270,IF(doba!$W26&gt;U$270,U$271,0),0)</f>
        <v>0</v>
      </c>
      <c r="V278">
        <f>IF(doba!$V26&lt;=V$270,IF(doba!$W26&gt;V$270,V$271,0),0)</f>
        <v>0</v>
      </c>
      <c r="W278">
        <f>IF(doba!$V26&lt;=W$270,IF(doba!$W26&gt;W$270,W$271,0),0)</f>
        <v>0</v>
      </c>
      <c r="X278">
        <f>IF(doba!$V26&lt;=X$270,IF(doba!$W26&gt;X$270,X$271,0),0)</f>
        <v>0</v>
      </c>
      <c r="Y278">
        <f>IF(doba!$V26&lt;=Y$270,IF(doba!$W26&gt;Y$270,Y$271,0),0)</f>
        <v>0</v>
      </c>
      <c r="Z278">
        <f>IF(doba!$V26&lt;=Z$270,IF(doba!$W26&gt;Z$270,Z$271,0),0)</f>
        <v>0</v>
      </c>
      <c r="AA278">
        <f>IF(doba!$V26&lt;=AA$270,IF(doba!$W26&gt;AA$270,AA$271,0),0)</f>
        <v>0</v>
      </c>
      <c r="AB278">
        <f>IF(doba!$V26&lt;=AB$270,IF(doba!$W26&gt;AB$270,AB$271,0),0)</f>
        <v>0</v>
      </c>
      <c r="AC278" s="1">
        <f t="shared" si="10"/>
        <v>0</v>
      </c>
      <c r="AH278">
        <f>IF(doba!$V26&lt;=AH$270,IF(doba!$W26&gt;AH$270,AH$271,0),0)</f>
        <v>0</v>
      </c>
      <c r="AI278">
        <f>IF(doba!$V26&lt;=AI$270,IF(doba!$W26&gt;AI$270,AI$271,0),0)</f>
        <v>0</v>
      </c>
      <c r="AJ278">
        <f>IF(doba!$V26&lt;=AJ$270,IF(doba!$W26&gt;AJ$270,AJ$271,0),0)</f>
        <v>0</v>
      </c>
      <c r="AK278">
        <f>IF(doba!$V26&lt;=AK$270,IF(doba!$W26&gt;AK$270,AK$271,0),0)</f>
        <v>0</v>
      </c>
      <c r="AL278">
        <f>IF(doba!$V26&lt;=AL$270,IF(doba!$W26&gt;AL$270,AL$271,0),0)</f>
        <v>0</v>
      </c>
      <c r="AM278">
        <f>IF(doba!$V26&lt;=AM$270,IF(doba!$W26&gt;AM$270,AM$271,0),0)</f>
        <v>0</v>
      </c>
      <c r="AN278">
        <f>IF(doba!$V26&lt;=AN$270,IF(doba!$W26&gt;AN$270,AN$271,0),0)</f>
        <v>0</v>
      </c>
      <c r="AO278">
        <f>IF(doba!$V26&lt;=AO$270,IF(doba!$W26&gt;AO$270,AO$271,0),0)</f>
        <v>0</v>
      </c>
      <c r="AP278">
        <f>IF(doba!$V26&lt;=AP$270,IF(doba!$W26&gt;AP$270,AP$271,0),0)</f>
        <v>0</v>
      </c>
      <c r="AQ278">
        <f>IF(doba!$V26&lt;=AQ$270,IF(doba!$W26&gt;AQ$270,AQ$271,0),0)</f>
        <v>0</v>
      </c>
      <c r="AR278">
        <f>IF(doba!$V26&lt;=AR$270,IF(doba!$W26&gt;AR$270,AR$271,0),0)</f>
        <v>0</v>
      </c>
      <c r="AS278">
        <f>IF(doba!$V26&lt;=AS$270,IF(doba!$W26&gt;AS$270,AS$271,0),0)</f>
        <v>0</v>
      </c>
      <c r="AT278">
        <f>IF(doba!$V26&lt;=AT$270,IF(doba!$W26&gt;AT$270,AT$271,0),0)</f>
        <v>0</v>
      </c>
      <c r="AU278">
        <f>IF(doba!$V26&lt;=AU$270,IF(doba!$W26&gt;AU$270,AU$271,0),0)</f>
        <v>0</v>
      </c>
      <c r="AV278">
        <f>IF(doba!$V26&lt;=AV$270,IF(doba!$W26&gt;AV$270,AV$271,0),0)</f>
        <v>0</v>
      </c>
      <c r="AW278">
        <f>IF(doba!$V26&lt;=AW$270,IF(doba!$W26&gt;AW$270,AW$271,0),0)</f>
        <v>0</v>
      </c>
      <c r="AX278">
        <f>IF(doba!$V26&lt;=AX$270,IF(doba!$W26&gt;AX$270,AX$271,0),0)</f>
        <v>0</v>
      </c>
      <c r="AY278">
        <f>IF(doba!$V26&lt;=AY$270,IF(doba!$W26&gt;AY$270,AY$271,0),0)</f>
        <v>0</v>
      </c>
      <c r="AZ278">
        <f>IF(doba!$V26&lt;=AZ$270,IF(doba!$W26&gt;AZ$270,AZ$271,0),0)</f>
        <v>0</v>
      </c>
      <c r="BA278">
        <f>IF(doba!$V26&lt;=BA$270,IF(doba!$W26&gt;BA$270,BA$271,0),0)</f>
        <v>0</v>
      </c>
      <c r="BB278">
        <f>IF(doba!$V26&lt;=BB$270,IF(doba!$W26&gt;BB$270,BB$271,0),0)</f>
        <v>0</v>
      </c>
      <c r="BC278">
        <f>IF(doba!$V26&lt;=BC$270,IF(doba!$W26&gt;BC$270,BC$271,0),0)</f>
        <v>0</v>
      </c>
      <c r="BD278">
        <f>IF(doba!$V26&lt;=BD$270,IF(doba!$W26&gt;BD$270,BD$271,0),0)</f>
        <v>0</v>
      </c>
      <c r="BE278">
        <f>IF(doba!$V26&lt;=BE$270,IF(doba!$W26&gt;BE$270,BE$271,0),0)</f>
        <v>0</v>
      </c>
      <c r="BF278" s="1">
        <f t="shared" si="11"/>
        <v>0</v>
      </c>
    </row>
    <row r="279" spans="1:58" x14ac:dyDescent="0.2">
      <c r="A279">
        <v>8</v>
      </c>
      <c r="B279">
        <f>doba!$V27</f>
        <v>0</v>
      </c>
      <c r="C279">
        <f>doba!$W27</f>
        <v>0</v>
      </c>
      <c r="E279">
        <f>IF(doba!$V27&lt;=E$270,IF(doba!$W27&gt;E$270,E$271,0),0)</f>
        <v>0</v>
      </c>
      <c r="F279">
        <f>IF(doba!$V27&lt;=F$270,IF(doba!$W27&gt;F$270,F$271,0),0)</f>
        <v>0</v>
      </c>
      <c r="G279">
        <f>IF(doba!$V27&lt;=G$270,IF(doba!$W27&gt;G$270,G$271,0),0)</f>
        <v>0</v>
      </c>
      <c r="H279">
        <f>IF(doba!$V27&lt;=H$270,IF(doba!$W27&gt;H$270,H$271,0),0)</f>
        <v>0</v>
      </c>
      <c r="I279">
        <f>IF(doba!$V27&lt;=I$270,IF(doba!$W27&gt;I$270,I$271,0),0)</f>
        <v>0</v>
      </c>
      <c r="J279">
        <f>IF(doba!$V27&lt;=J$270,IF(doba!$W27&gt;J$270,J$271,0),0)</f>
        <v>0</v>
      </c>
      <c r="K279">
        <f>IF(doba!$V27&lt;=K$270,IF(doba!$W27&gt;K$270,K$271,0),0)</f>
        <v>0</v>
      </c>
      <c r="L279">
        <f>IF(doba!$V27&lt;=L$270,IF(doba!$W27&gt;L$270,L$271,0),0)</f>
        <v>0</v>
      </c>
      <c r="M279">
        <f>IF(doba!$V27&lt;=M$270,IF(doba!$W27&gt;M$270,M$271,0),0)</f>
        <v>0</v>
      </c>
      <c r="N279">
        <f>IF(doba!$V27&lt;=N$270,IF(doba!$W27&gt;N$270,N$271,0),0)</f>
        <v>0</v>
      </c>
      <c r="O279">
        <f>IF(doba!$V27&lt;=O$270,IF(doba!$W27&gt;O$270,O$271,0),0)</f>
        <v>0</v>
      </c>
      <c r="P279">
        <f>IF(doba!$V27&lt;=P$270,IF(doba!$W27&gt;P$270,P$271,0),0)</f>
        <v>0</v>
      </c>
      <c r="Q279">
        <f>IF(doba!$V27&lt;=Q$270,IF(doba!$W27&gt;Q$270,Q$271,0),0)</f>
        <v>0</v>
      </c>
      <c r="R279">
        <f>IF(doba!$V27&lt;=R$270,IF(doba!$W27&gt;R$270,R$271,0),0)</f>
        <v>0</v>
      </c>
      <c r="S279">
        <f>IF(doba!$V27&lt;=S$270,IF(doba!$W27&gt;S$270,S$271,0),0)</f>
        <v>0</v>
      </c>
      <c r="T279">
        <f>IF(doba!$V27&lt;=T$270,IF(doba!$W27&gt;T$270,T$271,0),0)</f>
        <v>0</v>
      </c>
      <c r="U279">
        <f>IF(doba!$V27&lt;=U$270,IF(doba!$W27&gt;U$270,U$271,0),0)</f>
        <v>0</v>
      </c>
      <c r="V279">
        <f>IF(doba!$V27&lt;=V$270,IF(doba!$W27&gt;V$270,V$271,0),0)</f>
        <v>0</v>
      </c>
      <c r="W279">
        <f>IF(doba!$V27&lt;=W$270,IF(doba!$W27&gt;W$270,W$271,0),0)</f>
        <v>0</v>
      </c>
      <c r="X279">
        <f>IF(doba!$V27&lt;=X$270,IF(doba!$W27&gt;X$270,X$271,0),0)</f>
        <v>0</v>
      </c>
      <c r="Y279">
        <f>IF(doba!$V27&lt;=Y$270,IF(doba!$W27&gt;Y$270,Y$271,0),0)</f>
        <v>0</v>
      </c>
      <c r="Z279">
        <f>IF(doba!$V27&lt;=Z$270,IF(doba!$W27&gt;Z$270,Z$271,0),0)</f>
        <v>0</v>
      </c>
      <c r="AA279">
        <f>IF(doba!$V27&lt;=AA$270,IF(doba!$W27&gt;AA$270,AA$271,0),0)</f>
        <v>0</v>
      </c>
      <c r="AB279">
        <f>IF(doba!$V27&lt;=AB$270,IF(doba!$W27&gt;AB$270,AB$271,0),0)</f>
        <v>0</v>
      </c>
      <c r="AC279" s="1">
        <f t="shared" si="10"/>
        <v>0</v>
      </c>
      <c r="AH279">
        <f>IF(doba!$V27&lt;=AH$270,IF(doba!$W27&gt;AH$270,AH$271,0),0)</f>
        <v>0</v>
      </c>
      <c r="AI279">
        <f>IF(doba!$V27&lt;=AI$270,IF(doba!$W27&gt;AI$270,AI$271,0),0)</f>
        <v>0</v>
      </c>
      <c r="AJ279">
        <f>IF(doba!$V27&lt;=AJ$270,IF(doba!$W27&gt;AJ$270,AJ$271,0),0)</f>
        <v>0</v>
      </c>
      <c r="AK279">
        <f>IF(doba!$V27&lt;=AK$270,IF(doba!$W27&gt;AK$270,AK$271,0),0)</f>
        <v>0</v>
      </c>
      <c r="AL279">
        <f>IF(doba!$V27&lt;=AL$270,IF(doba!$W27&gt;AL$270,AL$271,0),0)</f>
        <v>0</v>
      </c>
      <c r="AM279">
        <f>IF(doba!$V27&lt;=AM$270,IF(doba!$W27&gt;AM$270,AM$271,0),0)</f>
        <v>0</v>
      </c>
      <c r="AN279">
        <f>IF(doba!$V27&lt;=AN$270,IF(doba!$W27&gt;AN$270,AN$271,0),0)</f>
        <v>0</v>
      </c>
      <c r="AO279">
        <f>IF(doba!$V27&lt;=AO$270,IF(doba!$W27&gt;AO$270,AO$271,0),0)</f>
        <v>0</v>
      </c>
      <c r="AP279">
        <f>IF(doba!$V27&lt;=AP$270,IF(doba!$W27&gt;AP$270,AP$271,0),0)</f>
        <v>0</v>
      </c>
      <c r="AQ279">
        <f>IF(doba!$V27&lt;=AQ$270,IF(doba!$W27&gt;AQ$270,AQ$271,0),0)</f>
        <v>0</v>
      </c>
      <c r="AR279">
        <f>IF(doba!$V27&lt;=AR$270,IF(doba!$W27&gt;AR$270,AR$271,0),0)</f>
        <v>0</v>
      </c>
      <c r="AS279">
        <f>IF(doba!$V27&lt;=AS$270,IF(doba!$W27&gt;AS$270,AS$271,0),0)</f>
        <v>0</v>
      </c>
      <c r="AT279">
        <f>IF(doba!$V27&lt;=AT$270,IF(doba!$W27&gt;AT$270,AT$271,0),0)</f>
        <v>0</v>
      </c>
      <c r="AU279">
        <f>IF(doba!$V27&lt;=AU$270,IF(doba!$W27&gt;AU$270,AU$271,0),0)</f>
        <v>0</v>
      </c>
      <c r="AV279">
        <f>IF(doba!$V27&lt;=AV$270,IF(doba!$W27&gt;AV$270,AV$271,0),0)</f>
        <v>0</v>
      </c>
      <c r="AW279">
        <f>IF(doba!$V27&lt;=AW$270,IF(doba!$W27&gt;AW$270,AW$271,0),0)</f>
        <v>0</v>
      </c>
      <c r="AX279">
        <f>IF(doba!$V27&lt;=AX$270,IF(doba!$W27&gt;AX$270,AX$271,0),0)</f>
        <v>0</v>
      </c>
      <c r="AY279">
        <f>IF(doba!$V27&lt;=AY$270,IF(doba!$W27&gt;AY$270,AY$271,0),0)</f>
        <v>0</v>
      </c>
      <c r="AZ279">
        <f>IF(doba!$V27&lt;=AZ$270,IF(doba!$W27&gt;AZ$270,AZ$271,0),0)</f>
        <v>0</v>
      </c>
      <c r="BA279">
        <f>IF(doba!$V27&lt;=BA$270,IF(doba!$W27&gt;BA$270,BA$271,0),0)</f>
        <v>0</v>
      </c>
      <c r="BB279">
        <f>IF(doba!$V27&lt;=BB$270,IF(doba!$W27&gt;BB$270,BB$271,0),0)</f>
        <v>0</v>
      </c>
      <c r="BC279">
        <f>IF(doba!$V27&lt;=BC$270,IF(doba!$W27&gt;BC$270,BC$271,0),0)</f>
        <v>0</v>
      </c>
      <c r="BD279">
        <f>IF(doba!$V27&lt;=BD$270,IF(doba!$W27&gt;BD$270,BD$271,0),0)</f>
        <v>0</v>
      </c>
      <c r="BE279">
        <f>IF(doba!$V27&lt;=BE$270,IF(doba!$W27&gt;BE$270,BE$271,0),0)</f>
        <v>0</v>
      </c>
      <c r="BF279" s="1">
        <f t="shared" si="11"/>
        <v>0</v>
      </c>
    </row>
    <row r="280" spans="1:58" x14ac:dyDescent="0.2">
      <c r="A280">
        <v>9</v>
      </c>
      <c r="B280">
        <f>doba!$V28</f>
        <v>0</v>
      </c>
      <c r="C280">
        <f>doba!$W28</f>
        <v>0</v>
      </c>
      <c r="E280">
        <f>IF(doba!$V28&lt;=E$270,IF(doba!$W28&gt;E$270,E$271,0),0)</f>
        <v>0</v>
      </c>
      <c r="F280">
        <f>IF(doba!$V28&lt;=F$270,IF(doba!$W28&gt;F$270,F$271,0),0)</f>
        <v>0</v>
      </c>
      <c r="G280">
        <f>IF(doba!$V28&lt;=G$270,IF(doba!$W28&gt;G$270,G$271,0),0)</f>
        <v>0</v>
      </c>
      <c r="H280">
        <f>IF(doba!$V28&lt;=H$270,IF(doba!$W28&gt;H$270,H$271,0),0)</f>
        <v>0</v>
      </c>
      <c r="I280">
        <f>IF(doba!$V28&lt;=I$270,IF(doba!$W28&gt;I$270,I$271,0),0)</f>
        <v>0</v>
      </c>
      <c r="J280">
        <f>IF(doba!$V28&lt;=J$270,IF(doba!$W28&gt;J$270,J$271,0),0)</f>
        <v>0</v>
      </c>
      <c r="K280">
        <f>IF(doba!$V28&lt;=K$270,IF(doba!$W28&gt;K$270,K$271,0),0)</f>
        <v>0</v>
      </c>
      <c r="L280">
        <f>IF(doba!$V28&lt;=L$270,IF(doba!$W28&gt;L$270,L$271,0),0)</f>
        <v>0</v>
      </c>
      <c r="M280">
        <f>IF(doba!$V28&lt;=M$270,IF(doba!$W28&gt;M$270,M$271,0),0)</f>
        <v>0</v>
      </c>
      <c r="N280">
        <f>IF(doba!$V28&lt;=N$270,IF(doba!$W28&gt;N$270,N$271,0),0)</f>
        <v>0</v>
      </c>
      <c r="O280">
        <f>IF(doba!$V28&lt;=O$270,IF(doba!$W28&gt;O$270,O$271,0),0)</f>
        <v>0</v>
      </c>
      <c r="P280">
        <f>IF(doba!$V28&lt;=P$270,IF(doba!$W28&gt;P$270,P$271,0),0)</f>
        <v>0</v>
      </c>
      <c r="Q280">
        <f>IF(doba!$V28&lt;=Q$270,IF(doba!$W28&gt;Q$270,Q$271,0),0)</f>
        <v>0</v>
      </c>
      <c r="R280">
        <f>IF(doba!$V28&lt;=R$270,IF(doba!$W28&gt;R$270,R$271,0),0)</f>
        <v>0</v>
      </c>
      <c r="S280">
        <f>IF(doba!$V28&lt;=S$270,IF(doba!$W28&gt;S$270,S$271,0),0)</f>
        <v>0</v>
      </c>
      <c r="T280">
        <f>IF(doba!$V28&lt;=T$270,IF(doba!$W28&gt;T$270,T$271,0),0)</f>
        <v>0</v>
      </c>
      <c r="U280">
        <f>IF(doba!$V28&lt;=U$270,IF(doba!$W28&gt;U$270,U$271,0),0)</f>
        <v>0</v>
      </c>
      <c r="V280">
        <f>IF(doba!$V28&lt;=V$270,IF(doba!$W28&gt;V$270,V$271,0),0)</f>
        <v>0</v>
      </c>
      <c r="W280">
        <f>IF(doba!$V28&lt;=W$270,IF(doba!$W28&gt;W$270,W$271,0),0)</f>
        <v>0</v>
      </c>
      <c r="X280">
        <f>IF(doba!$V28&lt;=X$270,IF(doba!$W28&gt;X$270,X$271,0),0)</f>
        <v>0</v>
      </c>
      <c r="Y280">
        <f>IF(doba!$V28&lt;=Y$270,IF(doba!$W28&gt;Y$270,Y$271,0),0)</f>
        <v>0</v>
      </c>
      <c r="Z280">
        <f>IF(doba!$V28&lt;=Z$270,IF(doba!$W28&gt;Z$270,Z$271,0),0)</f>
        <v>0</v>
      </c>
      <c r="AA280">
        <f>IF(doba!$V28&lt;=AA$270,IF(doba!$W28&gt;AA$270,AA$271,0),0)</f>
        <v>0</v>
      </c>
      <c r="AB280">
        <f>IF(doba!$V28&lt;=AB$270,IF(doba!$W28&gt;AB$270,AB$271,0),0)</f>
        <v>0</v>
      </c>
      <c r="AC280" s="1">
        <f t="shared" si="10"/>
        <v>0</v>
      </c>
      <c r="AH280">
        <f>IF(doba!$V28&lt;=AH$270,IF(doba!$W28&gt;AH$270,AH$271,0),0)</f>
        <v>0</v>
      </c>
      <c r="AI280">
        <f>IF(doba!$V28&lt;=AI$270,IF(doba!$W28&gt;AI$270,AI$271,0),0)</f>
        <v>0</v>
      </c>
      <c r="AJ280">
        <f>IF(doba!$V28&lt;=AJ$270,IF(doba!$W28&gt;AJ$270,AJ$271,0),0)</f>
        <v>0</v>
      </c>
      <c r="AK280">
        <f>IF(doba!$V28&lt;=AK$270,IF(doba!$W28&gt;AK$270,AK$271,0),0)</f>
        <v>0</v>
      </c>
      <c r="AL280">
        <f>IF(doba!$V28&lt;=AL$270,IF(doba!$W28&gt;AL$270,AL$271,0),0)</f>
        <v>0</v>
      </c>
      <c r="AM280">
        <f>IF(doba!$V28&lt;=AM$270,IF(doba!$W28&gt;AM$270,AM$271,0),0)</f>
        <v>0</v>
      </c>
      <c r="AN280">
        <f>IF(doba!$V28&lt;=AN$270,IF(doba!$W28&gt;AN$270,AN$271,0),0)</f>
        <v>0</v>
      </c>
      <c r="AO280">
        <f>IF(doba!$V28&lt;=AO$270,IF(doba!$W28&gt;AO$270,AO$271,0),0)</f>
        <v>0</v>
      </c>
      <c r="AP280">
        <f>IF(doba!$V28&lt;=AP$270,IF(doba!$W28&gt;AP$270,AP$271,0),0)</f>
        <v>0</v>
      </c>
      <c r="AQ280">
        <f>IF(doba!$V28&lt;=AQ$270,IF(doba!$W28&gt;AQ$270,AQ$271,0),0)</f>
        <v>0</v>
      </c>
      <c r="AR280">
        <f>IF(doba!$V28&lt;=AR$270,IF(doba!$W28&gt;AR$270,AR$271,0),0)</f>
        <v>0</v>
      </c>
      <c r="AS280">
        <f>IF(doba!$V28&lt;=AS$270,IF(doba!$W28&gt;AS$270,AS$271,0),0)</f>
        <v>0</v>
      </c>
      <c r="AT280">
        <f>IF(doba!$V28&lt;=AT$270,IF(doba!$W28&gt;AT$270,AT$271,0),0)</f>
        <v>0</v>
      </c>
      <c r="AU280">
        <f>IF(doba!$V28&lt;=AU$270,IF(doba!$W28&gt;AU$270,AU$271,0),0)</f>
        <v>0</v>
      </c>
      <c r="AV280">
        <f>IF(doba!$V28&lt;=AV$270,IF(doba!$W28&gt;AV$270,AV$271,0),0)</f>
        <v>0</v>
      </c>
      <c r="AW280">
        <f>IF(doba!$V28&lt;=AW$270,IF(doba!$W28&gt;AW$270,AW$271,0),0)</f>
        <v>0</v>
      </c>
      <c r="AX280">
        <f>IF(doba!$V28&lt;=AX$270,IF(doba!$W28&gt;AX$270,AX$271,0),0)</f>
        <v>0</v>
      </c>
      <c r="AY280">
        <f>IF(doba!$V28&lt;=AY$270,IF(doba!$W28&gt;AY$270,AY$271,0),0)</f>
        <v>0</v>
      </c>
      <c r="AZ280">
        <f>IF(doba!$V28&lt;=AZ$270,IF(doba!$W28&gt;AZ$270,AZ$271,0),0)</f>
        <v>0</v>
      </c>
      <c r="BA280">
        <f>IF(doba!$V28&lt;=BA$270,IF(doba!$W28&gt;BA$270,BA$271,0),0)</f>
        <v>0</v>
      </c>
      <c r="BB280">
        <f>IF(doba!$V28&lt;=BB$270,IF(doba!$W28&gt;BB$270,BB$271,0),0)</f>
        <v>0</v>
      </c>
      <c r="BC280">
        <f>IF(doba!$V28&lt;=BC$270,IF(doba!$W28&gt;BC$270,BC$271,0),0)</f>
        <v>0</v>
      </c>
      <c r="BD280">
        <f>IF(doba!$V28&lt;=BD$270,IF(doba!$W28&gt;BD$270,BD$271,0),0)</f>
        <v>0</v>
      </c>
      <c r="BE280">
        <f>IF(doba!$V28&lt;=BE$270,IF(doba!$W28&gt;BE$270,BE$271,0),0)</f>
        <v>0</v>
      </c>
      <c r="BF280" s="1">
        <f t="shared" si="11"/>
        <v>0</v>
      </c>
    </row>
    <row r="281" spans="1:58" x14ac:dyDescent="0.2">
      <c r="A281">
        <v>10</v>
      </c>
      <c r="B281">
        <f>doba!$V29</f>
        <v>0</v>
      </c>
      <c r="C281">
        <f>doba!$W29</f>
        <v>0</v>
      </c>
      <c r="E281">
        <f>IF(doba!$V29&lt;=E$270,IF(doba!$W29&gt;E$270,E$271,0),0)</f>
        <v>0</v>
      </c>
      <c r="F281">
        <f>IF(doba!$V29&lt;=F$270,IF(doba!$W29&gt;F$270,F$271,0),0)</f>
        <v>0</v>
      </c>
      <c r="G281">
        <f>IF(doba!$V29&lt;=G$270,IF(doba!$W29&gt;G$270,G$271,0),0)</f>
        <v>0</v>
      </c>
      <c r="H281">
        <f>IF(doba!$V29&lt;=H$270,IF(doba!$W29&gt;H$270,H$271,0),0)</f>
        <v>0</v>
      </c>
      <c r="I281">
        <f>IF(doba!$V29&lt;=I$270,IF(doba!$W29&gt;I$270,I$271,0),0)</f>
        <v>0</v>
      </c>
      <c r="J281">
        <f>IF(doba!$V29&lt;=J$270,IF(doba!$W29&gt;J$270,J$271,0),0)</f>
        <v>0</v>
      </c>
      <c r="K281">
        <f>IF(doba!$V29&lt;=K$270,IF(doba!$W29&gt;K$270,K$271,0),0)</f>
        <v>0</v>
      </c>
      <c r="L281">
        <f>IF(doba!$V29&lt;=L$270,IF(doba!$W29&gt;L$270,L$271,0),0)</f>
        <v>0</v>
      </c>
      <c r="M281">
        <f>IF(doba!$V29&lt;=M$270,IF(doba!$W29&gt;M$270,M$271,0),0)</f>
        <v>0</v>
      </c>
      <c r="N281">
        <f>IF(doba!$V29&lt;=N$270,IF(doba!$W29&gt;N$270,N$271,0),0)</f>
        <v>0</v>
      </c>
      <c r="O281">
        <f>IF(doba!$V29&lt;=O$270,IF(doba!$W29&gt;O$270,O$271,0),0)</f>
        <v>0</v>
      </c>
      <c r="P281">
        <f>IF(doba!$V29&lt;=P$270,IF(doba!$W29&gt;P$270,P$271,0),0)</f>
        <v>0</v>
      </c>
      <c r="Q281">
        <f>IF(doba!$V29&lt;=Q$270,IF(doba!$W29&gt;Q$270,Q$271,0),0)</f>
        <v>0</v>
      </c>
      <c r="R281">
        <f>IF(doba!$V29&lt;=R$270,IF(doba!$W29&gt;R$270,R$271,0),0)</f>
        <v>0</v>
      </c>
      <c r="S281">
        <f>IF(doba!$V29&lt;=S$270,IF(doba!$W29&gt;S$270,S$271,0),0)</f>
        <v>0</v>
      </c>
      <c r="T281">
        <f>IF(doba!$V29&lt;=T$270,IF(doba!$W29&gt;T$270,T$271,0),0)</f>
        <v>0</v>
      </c>
      <c r="U281">
        <f>IF(doba!$V29&lt;=U$270,IF(doba!$W29&gt;U$270,U$271,0),0)</f>
        <v>0</v>
      </c>
      <c r="V281">
        <f>IF(doba!$V29&lt;=V$270,IF(doba!$W29&gt;V$270,V$271,0),0)</f>
        <v>0</v>
      </c>
      <c r="W281">
        <f>IF(doba!$V29&lt;=W$270,IF(doba!$W29&gt;W$270,W$271,0),0)</f>
        <v>0</v>
      </c>
      <c r="X281">
        <f>IF(doba!$V29&lt;=X$270,IF(doba!$W29&gt;X$270,X$271,0),0)</f>
        <v>0</v>
      </c>
      <c r="Y281">
        <f>IF(doba!$V29&lt;=Y$270,IF(doba!$W29&gt;Y$270,Y$271,0),0)</f>
        <v>0</v>
      </c>
      <c r="Z281">
        <f>IF(doba!$V29&lt;=Z$270,IF(doba!$W29&gt;Z$270,Z$271,0),0)</f>
        <v>0</v>
      </c>
      <c r="AA281">
        <f>IF(doba!$V29&lt;=AA$270,IF(doba!$W29&gt;AA$270,AA$271,0),0)</f>
        <v>0</v>
      </c>
      <c r="AB281">
        <f>IF(doba!$V29&lt;=AB$270,IF(doba!$W29&gt;AB$270,AB$271,0),0)</f>
        <v>0</v>
      </c>
      <c r="AC281" s="1">
        <f t="shared" si="10"/>
        <v>0</v>
      </c>
      <c r="AH281">
        <f>IF(doba!$V29&lt;=AH$270,IF(doba!$W29&gt;AH$270,AH$271,0),0)</f>
        <v>0</v>
      </c>
      <c r="AI281">
        <f>IF(doba!$V29&lt;=AI$270,IF(doba!$W29&gt;AI$270,AI$271,0),0)</f>
        <v>0</v>
      </c>
      <c r="AJ281">
        <f>IF(doba!$V29&lt;=AJ$270,IF(doba!$W29&gt;AJ$270,AJ$271,0),0)</f>
        <v>0</v>
      </c>
      <c r="AK281">
        <f>IF(doba!$V29&lt;=AK$270,IF(doba!$W29&gt;AK$270,AK$271,0),0)</f>
        <v>0</v>
      </c>
      <c r="AL281">
        <f>IF(doba!$V29&lt;=AL$270,IF(doba!$W29&gt;AL$270,AL$271,0),0)</f>
        <v>0</v>
      </c>
      <c r="AM281">
        <f>IF(doba!$V29&lt;=AM$270,IF(doba!$W29&gt;AM$270,AM$271,0),0)</f>
        <v>0</v>
      </c>
      <c r="AN281">
        <f>IF(doba!$V29&lt;=AN$270,IF(doba!$W29&gt;AN$270,AN$271,0),0)</f>
        <v>0</v>
      </c>
      <c r="AO281">
        <f>IF(doba!$V29&lt;=AO$270,IF(doba!$W29&gt;AO$270,AO$271,0),0)</f>
        <v>0</v>
      </c>
      <c r="AP281">
        <f>IF(doba!$V29&lt;=AP$270,IF(doba!$W29&gt;AP$270,AP$271,0),0)</f>
        <v>0</v>
      </c>
      <c r="AQ281">
        <f>IF(doba!$V29&lt;=AQ$270,IF(doba!$W29&gt;AQ$270,AQ$271,0),0)</f>
        <v>0</v>
      </c>
      <c r="AR281">
        <f>IF(doba!$V29&lt;=AR$270,IF(doba!$W29&gt;AR$270,AR$271,0),0)</f>
        <v>0</v>
      </c>
      <c r="AS281">
        <f>IF(doba!$V29&lt;=AS$270,IF(doba!$W29&gt;AS$270,AS$271,0),0)</f>
        <v>0</v>
      </c>
      <c r="AT281">
        <f>IF(doba!$V29&lt;=AT$270,IF(doba!$W29&gt;AT$270,AT$271,0),0)</f>
        <v>0</v>
      </c>
      <c r="AU281">
        <f>IF(doba!$V29&lt;=AU$270,IF(doba!$W29&gt;AU$270,AU$271,0),0)</f>
        <v>0</v>
      </c>
      <c r="AV281">
        <f>IF(doba!$V29&lt;=AV$270,IF(doba!$W29&gt;AV$270,AV$271,0),0)</f>
        <v>0</v>
      </c>
      <c r="AW281">
        <f>IF(doba!$V29&lt;=AW$270,IF(doba!$W29&gt;AW$270,AW$271,0),0)</f>
        <v>0</v>
      </c>
      <c r="AX281">
        <f>IF(doba!$V29&lt;=AX$270,IF(doba!$W29&gt;AX$270,AX$271,0),0)</f>
        <v>0</v>
      </c>
      <c r="AY281">
        <f>IF(doba!$V29&lt;=AY$270,IF(doba!$W29&gt;AY$270,AY$271,0),0)</f>
        <v>0</v>
      </c>
      <c r="AZ281">
        <f>IF(doba!$V29&lt;=AZ$270,IF(doba!$W29&gt;AZ$270,AZ$271,0),0)</f>
        <v>0</v>
      </c>
      <c r="BA281">
        <f>IF(doba!$V29&lt;=BA$270,IF(doba!$W29&gt;BA$270,BA$271,0),0)</f>
        <v>0</v>
      </c>
      <c r="BB281">
        <f>IF(doba!$V29&lt;=BB$270,IF(doba!$W29&gt;BB$270,BB$271,0),0)</f>
        <v>0</v>
      </c>
      <c r="BC281">
        <f>IF(doba!$V29&lt;=BC$270,IF(doba!$W29&gt;BC$270,BC$271,0),0)</f>
        <v>0</v>
      </c>
      <c r="BD281">
        <f>IF(doba!$V29&lt;=BD$270,IF(doba!$W29&gt;BD$270,BD$271,0),0)</f>
        <v>0</v>
      </c>
      <c r="BE281">
        <f>IF(doba!$V29&lt;=BE$270,IF(doba!$W29&gt;BE$270,BE$271,0),0)</f>
        <v>0</v>
      </c>
      <c r="BF281" s="1">
        <f t="shared" si="11"/>
        <v>0</v>
      </c>
    </row>
    <row r="282" spans="1:58" x14ac:dyDescent="0.2">
      <c r="A282">
        <v>11</v>
      </c>
      <c r="B282">
        <f>doba!$V30</f>
        <v>0</v>
      </c>
      <c r="C282">
        <f>doba!$W30</f>
        <v>0</v>
      </c>
      <c r="E282">
        <f>IF(doba!$V30&lt;=E$270,IF(doba!$W30&gt;E$270,E$271,0),0)</f>
        <v>0</v>
      </c>
      <c r="F282">
        <f>IF(doba!$V30&lt;=F$270,IF(doba!$W30&gt;F$270,F$271,0),0)</f>
        <v>0</v>
      </c>
      <c r="G282">
        <f>IF(doba!$V30&lt;=G$270,IF(doba!$W30&gt;G$270,G$271,0),0)</f>
        <v>0</v>
      </c>
      <c r="H282">
        <f>IF(doba!$V30&lt;=H$270,IF(doba!$W30&gt;H$270,H$271,0),0)</f>
        <v>0</v>
      </c>
      <c r="I282">
        <f>IF(doba!$V30&lt;=I$270,IF(doba!$W30&gt;I$270,I$271,0),0)</f>
        <v>0</v>
      </c>
      <c r="J282">
        <f>IF(doba!$V30&lt;=J$270,IF(doba!$W30&gt;J$270,J$271,0),0)</f>
        <v>0</v>
      </c>
      <c r="K282">
        <f>IF(doba!$V30&lt;=K$270,IF(doba!$W30&gt;K$270,K$271,0),0)</f>
        <v>0</v>
      </c>
      <c r="L282">
        <f>IF(doba!$V30&lt;=L$270,IF(doba!$W30&gt;L$270,L$271,0),0)</f>
        <v>0</v>
      </c>
      <c r="M282">
        <f>IF(doba!$V30&lt;=M$270,IF(doba!$W30&gt;M$270,M$271,0),0)</f>
        <v>0</v>
      </c>
      <c r="N282">
        <f>IF(doba!$V30&lt;=N$270,IF(doba!$W30&gt;N$270,N$271,0),0)</f>
        <v>0</v>
      </c>
      <c r="O282">
        <f>IF(doba!$V30&lt;=O$270,IF(doba!$W30&gt;O$270,O$271,0),0)</f>
        <v>0</v>
      </c>
      <c r="P282">
        <f>IF(doba!$V30&lt;=P$270,IF(doba!$W30&gt;P$270,P$271,0),0)</f>
        <v>0</v>
      </c>
      <c r="Q282">
        <f>IF(doba!$V30&lt;=Q$270,IF(doba!$W30&gt;Q$270,Q$271,0),0)</f>
        <v>0</v>
      </c>
      <c r="R282">
        <f>IF(doba!$V30&lt;=R$270,IF(doba!$W30&gt;R$270,R$271,0),0)</f>
        <v>0</v>
      </c>
      <c r="S282">
        <f>IF(doba!$V30&lt;=S$270,IF(doba!$W30&gt;S$270,S$271,0),0)</f>
        <v>0</v>
      </c>
      <c r="T282">
        <f>IF(doba!$V30&lt;=T$270,IF(doba!$W30&gt;T$270,T$271,0),0)</f>
        <v>0</v>
      </c>
      <c r="U282">
        <f>IF(doba!$V30&lt;=U$270,IF(doba!$W30&gt;U$270,U$271,0),0)</f>
        <v>0</v>
      </c>
      <c r="V282">
        <f>IF(doba!$V30&lt;=V$270,IF(doba!$W30&gt;V$270,V$271,0),0)</f>
        <v>0</v>
      </c>
      <c r="W282">
        <f>IF(doba!$V30&lt;=W$270,IF(doba!$W30&gt;W$270,W$271,0),0)</f>
        <v>0</v>
      </c>
      <c r="X282">
        <f>IF(doba!$V30&lt;=X$270,IF(doba!$W30&gt;X$270,X$271,0),0)</f>
        <v>0</v>
      </c>
      <c r="Y282">
        <f>IF(doba!$V30&lt;=Y$270,IF(doba!$W30&gt;Y$270,Y$271,0),0)</f>
        <v>0</v>
      </c>
      <c r="Z282">
        <f>IF(doba!$V30&lt;=Z$270,IF(doba!$W30&gt;Z$270,Z$271,0),0)</f>
        <v>0</v>
      </c>
      <c r="AA282">
        <f>IF(doba!$V30&lt;=AA$270,IF(doba!$W30&gt;AA$270,AA$271,0),0)</f>
        <v>0</v>
      </c>
      <c r="AB282">
        <f>IF(doba!$V30&lt;=AB$270,IF(doba!$W30&gt;AB$270,AB$271,0),0)</f>
        <v>0</v>
      </c>
      <c r="AC282" s="1">
        <f t="shared" si="10"/>
        <v>0</v>
      </c>
      <c r="AH282">
        <f>IF(doba!$V30&lt;=AH$270,IF(doba!$W30&gt;AH$270,AH$271,0),0)</f>
        <v>0</v>
      </c>
      <c r="AI282">
        <f>IF(doba!$V30&lt;=AI$270,IF(doba!$W30&gt;AI$270,AI$271,0),0)</f>
        <v>0</v>
      </c>
      <c r="AJ282">
        <f>IF(doba!$V30&lt;=AJ$270,IF(doba!$W30&gt;AJ$270,AJ$271,0),0)</f>
        <v>0</v>
      </c>
      <c r="AK282">
        <f>IF(doba!$V30&lt;=AK$270,IF(doba!$W30&gt;AK$270,AK$271,0),0)</f>
        <v>0</v>
      </c>
      <c r="AL282">
        <f>IF(doba!$V30&lt;=AL$270,IF(doba!$W30&gt;AL$270,AL$271,0),0)</f>
        <v>0</v>
      </c>
      <c r="AM282">
        <f>IF(doba!$V30&lt;=AM$270,IF(doba!$W30&gt;AM$270,AM$271,0),0)</f>
        <v>0</v>
      </c>
      <c r="AN282">
        <f>IF(doba!$V30&lt;=AN$270,IF(doba!$W30&gt;AN$270,AN$271,0),0)</f>
        <v>0</v>
      </c>
      <c r="AO282">
        <f>IF(doba!$V30&lt;=AO$270,IF(doba!$W30&gt;AO$270,AO$271,0),0)</f>
        <v>0</v>
      </c>
      <c r="AP282">
        <f>IF(doba!$V30&lt;=AP$270,IF(doba!$W30&gt;AP$270,AP$271,0),0)</f>
        <v>0</v>
      </c>
      <c r="AQ282">
        <f>IF(doba!$V30&lt;=AQ$270,IF(doba!$W30&gt;AQ$270,AQ$271,0),0)</f>
        <v>0</v>
      </c>
      <c r="AR282">
        <f>IF(doba!$V30&lt;=AR$270,IF(doba!$W30&gt;AR$270,AR$271,0),0)</f>
        <v>0</v>
      </c>
      <c r="AS282">
        <f>IF(doba!$V30&lt;=AS$270,IF(doba!$W30&gt;AS$270,AS$271,0),0)</f>
        <v>0</v>
      </c>
      <c r="AT282">
        <f>IF(doba!$V30&lt;=AT$270,IF(doba!$W30&gt;AT$270,AT$271,0),0)</f>
        <v>0</v>
      </c>
      <c r="AU282">
        <f>IF(doba!$V30&lt;=AU$270,IF(doba!$W30&gt;AU$270,AU$271,0),0)</f>
        <v>0</v>
      </c>
      <c r="AV282">
        <f>IF(doba!$V30&lt;=AV$270,IF(doba!$W30&gt;AV$270,AV$271,0),0)</f>
        <v>0</v>
      </c>
      <c r="AW282">
        <f>IF(doba!$V30&lt;=AW$270,IF(doba!$W30&gt;AW$270,AW$271,0),0)</f>
        <v>0</v>
      </c>
      <c r="AX282">
        <f>IF(doba!$V30&lt;=AX$270,IF(doba!$W30&gt;AX$270,AX$271,0),0)</f>
        <v>0</v>
      </c>
      <c r="AY282">
        <f>IF(doba!$V30&lt;=AY$270,IF(doba!$W30&gt;AY$270,AY$271,0),0)</f>
        <v>0</v>
      </c>
      <c r="AZ282">
        <f>IF(doba!$V30&lt;=AZ$270,IF(doba!$W30&gt;AZ$270,AZ$271,0),0)</f>
        <v>0</v>
      </c>
      <c r="BA282">
        <f>IF(doba!$V30&lt;=BA$270,IF(doba!$W30&gt;BA$270,BA$271,0),0)</f>
        <v>0</v>
      </c>
      <c r="BB282">
        <f>IF(doba!$V30&lt;=BB$270,IF(doba!$W30&gt;BB$270,BB$271,0),0)</f>
        <v>0</v>
      </c>
      <c r="BC282">
        <f>IF(doba!$V30&lt;=BC$270,IF(doba!$W30&gt;BC$270,BC$271,0),0)</f>
        <v>0</v>
      </c>
      <c r="BD282">
        <f>IF(doba!$V30&lt;=BD$270,IF(doba!$W30&gt;BD$270,BD$271,0),0)</f>
        <v>0</v>
      </c>
      <c r="BE282">
        <f>IF(doba!$V30&lt;=BE$270,IF(doba!$W30&gt;BE$270,BE$271,0),0)</f>
        <v>0</v>
      </c>
      <c r="BF282" s="1">
        <f t="shared" si="11"/>
        <v>0</v>
      </c>
    </row>
    <row r="283" spans="1:58" x14ac:dyDescent="0.2">
      <c r="A283">
        <v>12</v>
      </c>
      <c r="B283">
        <f>doba!$V31</f>
        <v>0</v>
      </c>
      <c r="C283">
        <f>doba!$W31</f>
        <v>0</v>
      </c>
      <c r="E283">
        <f>IF(doba!$V31&lt;=E$270,IF(doba!$W31&gt;E$270,E$271,0),0)</f>
        <v>0</v>
      </c>
      <c r="F283">
        <f>IF(doba!$V31&lt;=F$270,IF(doba!$W31&gt;F$270,F$271,0),0)</f>
        <v>0</v>
      </c>
      <c r="G283">
        <f>IF(doba!$V31&lt;=G$270,IF(doba!$W31&gt;G$270,G$271,0),0)</f>
        <v>0</v>
      </c>
      <c r="H283">
        <f>IF(doba!$V31&lt;=H$270,IF(doba!$W31&gt;H$270,H$271,0),0)</f>
        <v>0</v>
      </c>
      <c r="I283">
        <f>IF(doba!$V31&lt;=I$270,IF(doba!$W31&gt;I$270,I$271,0),0)</f>
        <v>0</v>
      </c>
      <c r="J283">
        <f>IF(doba!$V31&lt;=J$270,IF(doba!$W31&gt;J$270,J$271,0),0)</f>
        <v>0</v>
      </c>
      <c r="K283">
        <f>IF(doba!$V31&lt;=K$270,IF(doba!$W31&gt;K$270,K$271,0),0)</f>
        <v>0</v>
      </c>
      <c r="L283">
        <f>IF(doba!$V31&lt;=L$270,IF(doba!$W31&gt;L$270,L$271,0),0)</f>
        <v>0</v>
      </c>
      <c r="M283">
        <f>IF(doba!$V31&lt;=M$270,IF(doba!$W31&gt;M$270,M$271,0),0)</f>
        <v>0</v>
      </c>
      <c r="N283">
        <f>IF(doba!$V31&lt;=N$270,IF(doba!$W31&gt;N$270,N$271,0),0)</f>
        <v>0</v>
      </c>
      <c r="O283">
        <f>IF(doba!$V31&lt;=O$270,IF(doba!$W31&gt;O$270,O$271,0),0)</f>
        <v>0</v>
      </c>
      <c r="P283">
        <f>IF(doba!$V31&lt;=P$270,IF(doba!$W31&gt;P$270,P$271,0),0)</f>
        <v>0</v>
      </c>
      <c r="Q283">
        <f>IF(doba!$V31&lt;=Q$270,IF(doba!$W31&gt;Q$270,Q$271,0),0)</f>
        <v>0</v>
      </c>
      <c r="R283">
        <f>IF(doba!$V31&lt;=R$270,IF(doba!$W31&gt;R$270,R$271,0),0)</f>
        <v>0</v>
      </c>
      <c r="S283">
        <f>IF(doba!$V31&lt;=S$270,IF(doba!$W31&gt;S$270,S$271,0),0)</f>
        <v>0</v>
      </c>
      <c r="T283">
        <f>IF(doba!$V31&lt;=T$270,IF(doba!$W31&gt;T$270,T$271,0),0)</f>
        <v>0</v>
      </c>
      <c r="U283">
        <f>IF(doba!$V31&lt;=U$270,IF(doba!$W31&gt;U$270,U$271,0),0)</f>
        <v>0</v>
      </c>
      <c r="V283">
        <f>IF(doba!$V31&lt;=V$270,IF(doba!$W31&gt;V$270,V$271,0),0)</f>
        <v>0</v>
      </c>
      <c r="W283">
        <f>IF(doba!$V31&lt;=W$270,IF(doba!$W31&gt;W$270,W$271,0),0)</f>
        <v>0</v>
      </c>
      <c r="X283">
        <f>IF(doba!$V31&lt;=X$270,IF(doba!$W31&gt;X$270,X$271,0),0)</f>
        <v>0</v>
      </c>
      <c r="Y283">
        <f>IF(doba!$V31&lt;=Y$270,IF(doba!$W31&gt;Y$270,Y$271,0),0)</f>
        <v>0</v>
      </c>
      <c r="Z283">
        <f>IF(doba!$V31&lt;=Z$270,IF(doba!$W31&gt;Z$270,Z$271,0),0)</f>
        <v>0</v>
      </c>
      <c r="AA283">
        <f>IF(doba!$V31&lt;=AA$270,IF(doba!$W31&gt;AA$270,AA$271,0),0)</f>
        <v>0</v>
      </c>
      <c r="AB283">
        <f>IF(doba!$V31&lt;=AB$270,IF(doba!$W31&gt;AB$270,AB$271,0),0)</f>
        <v>0</v>
      </c>
      <c r="AC283" s="1">
        <f t="shared" si="10"/>
        <v>0</v>
      </c>
      <c r="AH283">
        <f>IF(doba!$V31&lt;=AH$270,IF(doba!$W31&gt;AH$270,AH$271,0),0)</f>
        <v>0</v>
      </c>
      <c r="AI283">
        <f>IF(doba!$V31&lt;=AI$270,IF(doba!$W31&gt;AI$270,AI$271,0),0)</f>
        <v>0</v>
      </c>
      <c r="AJ283">
        <f>IF(doba!$V31&lt;=AJ$270,IF(doba!$W31&gt;AJ$270,AJ$271,0),0)</f>
        <v>0</v>
      </c>
      <c r="AK283">
        <f>IF(doba!$V31&lt;=AK$270,IF(doba!$W31&gt;AK$270,AK$271,0),0)</f>
        <v>0</v>
      </c>
      <c r="AL283">
        <f>IF(doba!$V31&lt;=AL$270,IF(doba!$W31&gt;AL$270,AL$271,0),0)</f>
        <v>0</v>
      </c>
      <c r="AM283">
        <f>IF(doba!$V31&lt;=AM$270,IF(doba!$W31&gt;AM$270,AM$271,0),0)</f>
        <v>0</v>
      </c>
      <c r="AN283">
        <f>IF(doba!$V31&lt;=AN$270,IF(doba!$W31&gt;AN$270,AN$271,0),0)</f>
        <v>0</v>
      </c>
      <c r="AO283">
        <f>IF(doba!$V31&lt;=AO$270,IF(doba!$W31&gt;AO$270,AO$271,0),0)</f>
        <v>0</v>
      </c>
      <c r="AP283">
        <f>IF(doba!$V31&lt;=AP$270,IF(doba!$W31&gt;AP$270,AP$271,0),0)</f>
        <v>0</v>
      </c>
      <c r="AQ283">
        <f>IF(doba!$V31&lt;=AQ$270,IF(doba!$W31&gt;AQ$270,AQ$271,0),0)</f>
        <v>0</v>
      </c>
      <c r="AR283">
        <f>IF(doba!$V31&lt;=AR$270,IF(doba!$W31&gt;AR$270,AR$271,0),0)</f>
        <v>0</v>
      </c>
      <c r="AS283">
        <f>IF(doba!$V31&lt;=AS$270,IF(doba!$W31&gt;AS$270,AS$271,0),0)</f>
        <v>0</v>
      </c>
      <c r="AT283">
        <f>IF(doba!$V31&lt;=AT$270,IF(doba!$W31&gt;AT$270,AT$271,0),0)</f>
        <v>0</v>
      </c>
      <c r="AU283">
        <f>IF(doba!$V31&lt;=AU$270,IF(doba!$W31&gt;AU$270,AU$271,0),0)</f>
        <v>0</v>
      </c>
      <c r="AV283">
        <f>IF(doba!$V31&lt;=AV$270,IF(doba!$W31&gt;AV$270,AV$271,0),0)</f>
        <v>0</v>
      </c>
      <c r="AW283">
        <f>IF(doba!$V31&lt;=AW$270,IF(doba!$W31&gt;AW$270,AW$271,0),0)</f>
        <v>0</v>
      </c>
      <c r="AX283">
        <f>IF(doba!$V31&lt;=AX$270,IF(doba!$W31&gt;AX$270,AX$271,0),0)</f>
        <v>0</v>
      </c>
      <c r="AY283">
        <f>IF(doba!$V31&lt;=AY$270,IF(doba!$W31&gt;AY$270,AY$271,0),0)</f>
        <v>0</v>
      </c>
      <c r="AZ283">
        <f>IF(doba!$V31&lt;=AZ$270,IF(doba!$W31&gt;AZ$270,AZ$271,0),0)</f>
        <v>0</v>
      </c>
      <c r="BA283">
        <f>IF(doba!$V31&lt;=BA$270,IF(doba!$W31&gt;BA$270,BA$271,0),0)</f>
        <v>0</v>
      </c>
      <c r="BB283">
        <f>IF(doba!$V31&lt;=BB$270,IF(doba!$W31&gt;BB$270,BB$271,0),0)</f>
        <v>0</v>
      </c>
      <c r="BC283">
        <f>IF(doba!$V31&lt;=BC$270,IF(doba!$W31&gt;BC$270,BC$271,0),0)</f>
        <v>0</v>
      </c>
      <c r="BD283">
        <f>IF(doba!$V31&lt;=BD$270,IF(doba!$W31&gt;BD$270,BD$271,0),0)</f>
        <v>0</v>
      </c>
      <c r="BE283">
        <f>IF(doba!$V31&lt;=BE$270,IF(doba!$W31&gt;BE$270,BE$271,0),0)</f>
        <v>0</v>
      </c>
      <c r="BF283" s="1">
        <f t="shared" si="11"/>
        <v>0</v>
      </c>
    </row>
    <row r="284" spans="1:58" x14ac:dyDescent="0.2">
      <c r="A284">
        <v>13</v>
      </c>
      <c r="B284">
        <f>doba!$V32</f>
        <v>0</v>
      </c>
      <c r="C284">
        <f>doba!$W32</f>
        <v>0</v>
      </c>
      <c r="E284">
        <f>IF(doba!$V32&lt;=E$270,IF(doba!$W32&gt;E$270,E$271,0),0)</f>
        <v>0</v>
      </c>
      <c r="F284">
        <f>IF(doba!$V32&lt;=F$270,IF(doba!$W32&gt;F$270,F$271,0),0)</f>
        <v>0</v>
      </c>
      <c r="G284">
        <f>IF(doba!$V32&lt;=G$270,IF(doba!$W32&gt;G$270,G$271,0),0)</f>
        <v>0</v>
      </c>
      <c r="H284">
        <f>IF(doba!$V32&lt;=H$270,IF(doba!$W32&gt;H$270,H$271,0),0)</f>
        <v>0</v>
      </c>
      <c r="I284">
        <f>IF(doba!$V32&lt;=I$270,IF(doba!$W32&gt;I$270,I$271,0),0)</f>
        <v>0</v>
      </c>
      <c r="J284">
        <f>IF(doba!$V32&lt;=J$270,IF(doba!$W32&gt;J$270,J$271,0),0)</f>
        <v>0</v>
      </c>
      <c r="K284">
        <f>IF(doba!$V32&lt;=K$270,IF(doba!$W32&gt;K$270,K$271,0),0)</f>
        <v>0</v>
      </c>
      <c r="L284">
        <f>IF(doba!$V32&lt;=L$270,IF(doba!$W32&gt;L$270,L$271,0),0)</f>
        <v>0</v>
      </c>
      <c r="M284">
        <f>IF(doba!$V32&lt;=M$270,IF(doba!$W32&gt;M$270,M$271,0),0)</f>
        <v>0</v>
      </c>
      <c r="N284">
        <f>IF(doba!$V32&lt;=N$270,IF(doba!$W32&gt;N$270,N$271,0),0)</f>
        <v>0</v>
      </c>
      <c r="O284">
        <f>IF(doba!$V32&lt;=O$270,IF(doba!$W32&gt;O$270,O$271,0),0)</f>
        <v>0</v>
      </c>
      <c r="P284">
        <f>IF(doba!$V32&lt;=P$270,IF(doba!$W32&gt;P$270,P$271,0),0)</f>
        <v>0</v>
      </c>
      <c r="Q284">
        <f>IF(doba!$V32&lt;=Q$270,IF(doba!$W32&gt;Q$270,Q$271,0),0)</f>
        <v>0</v>
      </c>
      <c r="R284">
        <f>IF(doba!$V32&lt;=R$270,IF(doba!$W32&gt;R$270,R$271,0),0)</f>
        <v>0</v>
      </c>
      <c r="S284">
        <f>IF(doba!$V32&lt;=S$270,IF(doba!$W32&gt;S$270,S$271,0),0)</f>
        <v>0</v>
      </c>
      <c r="T284">
        <f>IF(doba!$V32&lt;=T$270,IF(doba!$W32&gt;T$270,T$271,0),0)</f>
        <v>0</v>
      </c>
      <c r="U284">
        <f>IF(doba!$V32&lt;=U$270,IF(doba!$W32&gt;U$270,U$271,0),0)</f>
        <v>0</v>
      </c>
      <c r="V284">
        <f>IF(doba!$V32&lt;=V$270,IF(doba!$W32&gt;V$270,V$271,0),0)</f>
        <v>0</v>
      </c>
      <c r="W284">
        <f>IF(doba!$V32&lt;=W$270,IF(doba!$W32&gt;W$270,W$271,0),0)</f>
        <v>0</v>
      </c>
      <c r="X284">
        <f>IF(doba!$V32&lt;=X$270,IF(doba!$W32&gt;X$270,X$271,0),0)</f>
        <v>0</v>
      </c>
      <c r="Y284">
        <f>IF(doba!$V32&lt;=Y$270,IF(doba!$W32&gt;Y$270,Y$271,0),0)</f>
        <v>0</v>
      </c>
      <c r="Z284">
        <f>IF(doba!$V32&lt;=Z$270,IF(doba!$W32&gt;Z$270,Z$271,0),0)</f>
        <v>0</v>
      </c>
      <c r="AA284">
        <f>IF(doba!$V32&lt;=AA$270,IF(doba!$W32&gt;AA$270,AA$271,0),0)</f>
        <v>0</v>
      </c>
      <c r="AB284">
        <f>IF(doba!$V32&lt;=AB$270,IF(doba!$W32&gt;AB$270,AB$271,0),0)</f>
        <v>0</v>
      </c>
      <c r="AC284" s="1">
        <f t="shared" si="10"/>
        <v>0</v>
      </c>
      <c r="AH284">
        <f>IF(doba!$V32&lt;=AH$270,IF(doba!$W32&gt;AH$270,AH$271,0),0)</f>
        <v>0</v>
      </c>
      <c r="AI284">
        <f>IF(doba!$V32&lt;=AI$270,IF(doba!$W32&gt;AI$270,AI$271,0),0)</f>
        <v>0</v>
      </c>
      <c r="AJ284">
        <f>IF(doba!$V32&lt;=AJ$270,IF(doba!$W32&gt;AJ$270,AJ$271,0),0)</f>
        <v>0</v>
      </c>
      <c r="AK284">
        <f>IF(doba!$V32&lt;=AK$270,IF(doba!$W32&gt;AK$270,AK$271,0),0)</f>
        <v>0</v>
      </c>
      <c r="AL284">
        <f>IF(doba!$V32&lt;=AL$270,IF(doba!$W32&gt;AL$270,AL$271,0),0)</f>
        <v>0</v>
      </c>
      <c r="AM284">
        <f>IF(doba!$V32&lt;=AM$270,IF(doba!$W32&gt;AM$270,AM$271,0),0)</f>
        <v>0</v>
      </c>
      <c r="AN284">
        <f>IF(doba!$V32&lt;=AN$270,IF(doba!$W32&gt;AN$270,AN$271,0),0)</f>
        <v>0</v>
      </c>
      <c r="AO284">
        <f>IF(doba!$V32&lt;=AO$270,IF(doba!$W32&gt;AO$270,AO$271,0),0)</f>
        <v>0</v>
      </c>
      <c r="AP284">
        <f>IF(doba!$V32&lt;=AP$270,IF(doba!$W32&gt;AP$270,AP$271,0),0)</f>
        <v>0</v>
      </c>
      <c r="AQ284">
        <f>IF(doba!$V32&lt;=AQ$270,IF(doba!$W32&gt;AQ$270,AQ$271,0),0)</f>
        <v>0</v>
      </c>
      <c r="AR284">
        <f>IF(doba!$V32&lt;=AR$270,IF(doba!$W32&gt;AR$270,AR$271,0),0)</f>
        <v>0</v>
      </c>
      <c r="AS284">
        <f>IF(doba!$V32&lt;=AS$270,IF(doba!$W32&gt;AS$270,AS$271,0),0)</f>
        <v>0</v>
      </c>
      <c r="AT284">
        <f>IF(doba!$V32&lt;=AT$270,IF(doba!$W32&gt;AT$270,AT$271,0),0)</f>
        <v>0</v>
      </c>
      <c r="AU284">
        <f>IF(doba!$V32&lt;=AU$270,IF(doba!$W32&gt;AU$270,AU$271,0),0)</f>
        <v>0</v>
      </c>
      <c r="AV284">
        <f>IF(doba!$V32&lt;=AV$270,IF(doba!$W32&gt;AV$270,AV$271,0),0)</f>
        <v>0</v>
      </c>
      <c r="AW284">
        <f>IF(doba!$V32&lt;=AW$270,IF(doba!$W32&gt;AW$270,AW$271,0),0)</f>
        <v>0</v>
      </c>
      <c r="AX284">
        <f>IF(doba!$V32&lt;=AX$270,IF(doba!$W32&gt;AX$270,AX$271,0),0)</f>
        <v>0</v>
      </c>
      <c r="AY284">
        <f>IF(doba!$V32&lt;=AY$270,IF(doba!$W32&gt;AY$270,AY$271,0),0)</f>
        <v>0</v>
      </c>
      <c r="AZ284">
        <f>IF(doba!$V32&lt;=AZ$270,IF(doba!$W32&gt;AZ$270,AZ$271,0),0)</f>
        <v>0</v>
      </c>
      <c r="BA284">
        <f>IF(doba!$V32&lt;=BA$270,IF(doba!$W32&gt;BA$270,BA$271,0),0)</f>
        <v>0</v>
      </c>
      <c r="BB284">
        <f>IF(doba!$V32&lt;=BB$270,IF(doba!$W32&gt;BB$270,BB$271,0),0)</f>
        <v>0</v>
      </c>
      <c r="BC284">
        <f>IF(doba!$V32&lt;=BC$270,IF(doba!$W32&gt;BC$270,BC$271,0),0)</f>
        <v>0</v>
      </c>
      <c r="BD284">
        <f>IF(doba!$V32&lt;=BD$270,IF(doba!$W32&gt;BD$270,BD$271,0),0)</f>
        <v>0</v>
      </c>
      <c r="BE284">
        <f>IF(doba!$V32&lt;=BE$270,IF(doba!$W32&gt;BE$270,BE$271,0),0)</f>
        <v>0</v>
      </c>
      <c r="BF284" s="1">
        <f t="shared" si="11"/>
        <v>0</v>
      </c>
    </row>
    <row r="285" spans="1:58" x14ac:dyDescent="0.2">
      <c r="A285">
        <v>14</v>
      </c>
      <c r="B285">
        <f>doba!$V33</f>
        <v>0</v>
      </c>
      <c r="C285">
        <f>doba!$W33</f>
        <v>0</v>
      </c>
      <c r="E285">
        <f>IF(doba!$V33&lt;=E$270,IF(doba!$W33&gt;E$270,E$271,0),0)</f>
        <v>0</v>
      </c>
      <c r="F285">
        <f>IF(doba!$V33&lt;=F$270,IF(doba!$W33&gt;F$270,F$271,0),0)</f>
        <v>0</v>
      </c>
      <c r="G285">
        <f>IF(doba!$V33&lt;=G$270,IF(doba!$W33&gt;G$270,G$271,0),0)</f>
        <v>0</v>
      </c>
      <c r="H285">
        <f>IF(doba!$V33&lt;=H$270,IF(doba!$W33&gt;H$270,H$271,0),0)</f>
        <v>0</v>
      </c>
      <c r="I285">
        <f>IF(doba!$V33&lt;=I$270,IF(doba!$W33&gt;I$270,I$271,0),0)</f>
        <v>0</v>
      </c>
      <c r="J285">
        <f>IF(doba!$V33&lt;=J$270,IF(doba!$W33&gt;J$270,J$271,0),0)</f>
        <v>0</v>
      </c>
      <c r="K285">
        <f>IF(doba!$V33&lt;=K$270,IF(doba!$W33&gt;K$270,K$271,0),0)</f>
        <v>0</v>
      </c>
      <c r="L285">
        <f>IF(doba!$V33&lt;=L$270,IF(doba!$W33&gt;L$270,L$271,0),0)</f>
        <v>0</v>
      </c>
      <c r="M285">
        <f>IF(doba!$V33&lt;=M$270,IF(doba!$W33&gt;M$270,M$271,0),0)</f>
        <v>0</v>
      </c>
      <c r="N285">
        <f>IF(doba!$V33&lt;=N$270,IF(doba!$W33&gt;N$270,N$271,0),0)</f>
        <v>0</v>
      </c>
      <c r="O285">
        <f>IF(doba!$V33&lt;=O$270,IF(doba!$W33&gt;O$270,O$271,0),0)</f>
        <v>0</v>
      </c>
      <c r="P285">
        <f>IF(doba!$V33&lt;=P$270,IF(doba!$W33&gt;P$270,P$271,0),0)</f>
        <v>0</v>
      </c>
      <c r="Q285">
        <f>IF(doba!$V33&lt;=Q$270,IF(doba!$W33&gt;Q$270,Q$271,0),0)</f>
        <v>0</v>
      </c>
      <c r="R285">
        <f>IF(doba!$V33&lt;=R$270,IF(doba!$W33&gt;R$270,R$271,0),0)</f>
        <v>0</v>
      </c>
      <c r="S285">
        <f>IF(doba!$V33&lt;=S$270,IF(doba!$W33&gt;S$270,S$271,0),0)</f>
        <v>0</v>
      </c>
      <c r="T285">
        <f>IF(doba!$V33&lt;=T$270,IF(doba!$W33&gt;T$270,T$271,0),0)</f>
        <v>0</v>
      </c>
      <c r="U285">
        <f>IF(doba!$V33&lt;=U$270,IF(doba!$W33&gt;U$270,U$271,0),0)</f>
        <v>0</v>
      </c>
      <c r="V285">
        <f>IF(doba!$V33&lt;=V$270,IF(doba!$W33&gt;V$270,V$271,0),0)</f>
        <v>0</v>
      </c>
      <c r="W285">
        <f>IF(doba!$V33&lt;=W$270,IF(doba!$W33&gt;W$270,W$271,0),0)</f>
        <v>0</v>
      </c>
      <c r="X285">
        <f>IF(doba!$V33&lt;=X$270,IF(doba!$W33&gt;X$270,X$271,0),0)</f>
        <v>0</v>
      </c>
      <c r="Y285">
        <f>IF(doba!$V33&lt;=Y$270,IF(doba!$W33&gt;Y$270,Y$271,0),0)</f>
        <v>0</v>
      </c>
      <c r="Z285">
        <f>IF(doba!$V33&lt;=Z$270,IF(doba!$W33&gt;Z$270,Z$271,0),0)</f>
        <v>0</v>
      </c>
      <c r="AA285">
        <f>IF(doba!$V33&lt;=AA$270,IF(doba!$W33&gt;AA$270,AA$271,0),0)</f>
        <v>0</v>
      </c>
      <c r="AB285">
        <f>IF(doba!$V33&lt;=AB$270,IF(doba!$W33&gt;AB$270,AB$271,0),0)</f>
        <v>0</v>
      </c>
      <c r="AC285" s="1">
        <f t="shared" si="10"/>
        <v>0</v>
      </c>
      <c r="AH285">
        <f>IF(doba!$V33&lt;=AH$270,IF(doba!$W33&gt;AH$270,AH$271,0),0)</f>
        <v>0</v>
      </c>
      <c r="AI285">
        <f>IF(doba!$V33&lt;=AI$270,IF(doba!$W33&gt;AI$270,AI$271,0),0)</f>
        <v>0</v>
      </c>
      <c r="AJ285">
        <f>IF(doba!$V33&lt;=AJ$270,IF(doba!$W33&gt;AJ$270,AJ$271,0),0)</f>
        <v>0</v>
      </c>
      <c r="AK285">
        <f>IF(doba!$V33&lt;=AK$270,IF(doba!$W33&gt;AK$270,AK$271,0),0)</f>
        <v>0</v>
      </c>
      <c r="AL285">
        <f>IF(doba!$V33&lt;=AL$270,IF(doba!$W33&gt;AL$270,AL$271,0),0)</f>
        <v>0</v>
      </c>
      <c r="AM285">
        <f>IF(doba!$V33&lt;=AM$270,IF(doba!$W33&gt;AM$270,AM$271,0),0)</f>
        <v>0</v>
      </c>
      <c r="AN285">
        <f>IF(doba!$V33&lt;=AN$270,IF(doba!$W33&gt;AN$270,AN$271,0),0)</f>
        <v>0</v>
      </c>
      <c r="AO285">
        <f>IF(doba!$V33&lt;=AO$270,IF(doba!$W33&gt;AO$270,AO$271,0),0)</f>
        <v>0</v>
      </c>
      <c r="AP285">
        <f>IF(doba!$V33&lt;=AP$270,IF(doba!$W33&gt;AP$270,AP$271,0),0)</f>
        <v>0</v>
      </c>
      <c r="AQ285">
        <f>IF(doba!$V33&lt;=AQ$270,IF(doba!$W33&gt;AQ$270,AQ$271,0),0)</f>
        <v>0</v>
      </c>
      <c r="AR285">
        <f>IF(doba!$V33&lt;=AR$270,IF(doba!$W33&gt;AR$270,AR$271,0),0)</f>
        <v>0</v>
      </c>
      <c r="AS285">
        <f>IF(doba!$V33&lt;=AS$270,IF(doba!$W33&gt;AS$270,AS$271,0),0)</f>
        <v>0</v>
      </c>
      <c r="AT285">
        <f>IF(doba!$V33&lt;=AT$270,IF(doba!$W33&gt;AT$270,AT$271,0),0)</f>
        <v>0</v>
      </c>
      <c r="AU285">
        <f>IF(doba!$V33&lt;=AU$270,IF(doba!$W33&gt;AU$270,AU$271,0),0)</f>
        <v>0</v>
      </c>
      <c r="AV285">
        <f>IF(doba!$V33&lt;=AV$270,IF(doba!$W33&gt;AV$270,AV$271,0),0)</f>
        <v>0</v>
      </c>
      <c r="AW285">
        <f>IF(doba!$V33&lt;=AW$270,IF(doba!$W33&gt;AW$270,AW$271,0),0)</f>
        <v>0</v>
      </c>
      <c r="AX285">
        <f>IF(doba!$V33&lt;=AX$270,IF(doba!$W33&gt;AX$270,AX$271,0),0)</f>
        <v>0</v>
      </c>
      <c r="AY285">
        <f>IF(doba!$V33&lt;=AY$270,IF(doba!$W33&gt;AY$270,AY$271,0),0)</f>
        <v>0</v>
      </c>
      <c r="AZ285">
        <f>IF(doba!$V33&lt;=AZ$270,IF(doba!$W33&gt;AZ$270,AZ$271,0),0)</f>
        <v>0</v>
      </c>
      <c r="BA285">
        <f>IF(doba!$V33&lt;=BA$270,IF(doba!$W33&gt;BA$270,BA$271,0),0)</f>
        <v>0</v>
      </c>
      <c r="BB285">
        <f>IF(doba!$V33&lt;=BB$270,IF(doba!$W33&gt;BB$270,BB$271,0),0)</f>
        <v>0</v>
      </c>
      <c r="BC285">
        <f>IF(doba!$V33&lt;=BC$270,IF(doba!$W33&gt;BC$270,BC$271,0),0)</f>
        <v>0</v>
      </c>
      <c r="BD285">
        <f>IF(doba!$V33&lt;=BD$270,IF(doba!$W33&gt;BD$270,BD$271,0),0)</f>
        <v>0</v>
      </c>
      <c r="BE285">
        <f>IF(doba!$V33&lt;=BE$270,IF(doba!$W33&gt;BE$270,BE$271,0),0)</f>
        <v>0</v>
      </c>
      <c r="BF285" s="1">
        <f t="shared" si="11"/>
        <v>0</v>
      </c>
    </row>
    <row r="286" spans="1:58" x14ac:dyDescent="0.2">
      <c r="A286">
        <v>15</v>
      </c>
      <c r="B286">
        <f>doba!$V34</f>
        <v>0</v>
      </c>
      <c r="C286">
        <f>doba!$W34</f>
        <v>0</v>
      </c>
      <c r="E286">
        <f>IF(doba!$V34&lt;=E$270,IF(doba!$W34&gt;E$270,E$271,0),0)</f>
        <v>0</v>
      </c>
      <c r="F286">
        <f>IF(doba!$V34&lt;=F$270,IF(doba!$W34&gt;F$270,F$271,0),0)</f>
        <v>0</v>
      </c>
      <c r="G286">
        <f>IF(doba!$V34&lt;=G$270,IF(doba!$W34&gt;G$270,G$271,0),0)</f>
        <v>0</v>
      </c>
      <c r="H286">
        <f>IF(doba!$V34&lt;=H$270,IF(doba!$W34&gt;H$270,H$271,0),0)</f>
        <v>0</v>
      </c>
      <c r="I286">
        <f>IF(doba!$V34&lt;=I$270,IF(doba!$W34&gt;I$270,I$271,0),0)</f>
        <v>0</v>
      </c>
      <c r="J286">
        <f>IF(doba!$V34&lt;=J$270,IF(doba!$W34&gt;J$270,J$271,0),0)</f>
        <v>0</v>
      </c>
      <c r="K286">
        <f>IF(doba!$V34&lt;=K$270,IF(doba!$W34&gt;K$270,K$271,0),0)</f>
        <v>0</v>
      </c>
      <c r="L286">
        <f>IF(doba!$V34&lt;=L$270,IF(doba!$W34&gt;L$270,L$271,0),0)</f>
        <v>0</v>
      </c>
      <c r="M286">
        <f>IF(doba!$V34&lt;=M$270,IF(doba!$W34&gt;M$270,M$271,0),0)</f>
        <v>0</v>
      </c>
      <c r="N286">
        <f>IF(doba!$V34&lt;=N$270,IF(doba!$W34&gt;N$270,N$271,0),0)</f>
        <v>0</v>
      </c>
      <c r="O286">
        <f>IF(doba!$V34&lt;=O$270,IF(doba!$W34&gt;O$270,O$271,0),0)</f>
        <v>0</v>
      </c>
      <c r="P286">
        <f>IF(doba!$V34&lt;=P$270,IF(doba!$W34&gt;P$270,P$271,0),0)</f>
        <v>0</v>
      </c>
      <c r="Q286">
        <f>IF(doba!$V34&lt;=Q$270,IF(doba!$W34&gt;Q$270,Q$271,0),0)</f>
        <v>0</v>
      </c>
      <c r="R286">
        <f>IF(doba!$V34&lt;=R$270,IF(doba!$W34&gt;R$270,R$271,0),0)</f>
        <v>0</v>
      </c>
      <c r="S286">
        <f>IF(doba!$V34&lt;=S$270,IF(doba!$W34&gt;S$270,S$271,0),0)</f>
        <v>0</v>
      </c>
      <c r="T286">
        <f>IF(doba!$V34&lt;=T$270,IF(doba!$W34&gt;T$270,T$271,0),0)</f>
        <v>0</v>
      </c>
      <c r="U286">
        <f>IF(doba!$V34&lt;=U$270,IF(doba!$W34&gt;U$270,U$271,0),0)</f>
        <v>0</v>
      </c>
      <c r="V286">
        <f>IF(doba!$V34&lt;=V$270,IF(doba!$W34&gt;V$270,V$271,0),0)</f>
        <v>0</v>
      </c>
      <c r="W286">
        <f>IF(doba!$V34&lt;=W$270,IF(doba!$W34&gt;W$270,W$271,0),0)</f>
        <v>0</v>
      </c>
      <c r="X286">
        <f>IF(doba!$V34&lt;=X$270,IF(doba!$W34&gt;X$270,X$271,0),0)</f>
        <v>0</v>
      </c>
      <c r="Y286">
        <f>IF(doba!$V34&lt;=Y$270,IF(doba!$W34&gt;Y$270,Y$271,0),0)</f>
        <v>0</v>
      </c>
      <c r="Z286">
        <f>IF(doba!$V34&lt;=Z$270,IF(doba!$W34&gt;Z$270,Z$271,0),0)</f>
        <v>0</v>
      </c>
      <c r="AA286">
        <f>IF(doba!$V34&lt;=AA$270,IF(doba!$W34&gt;AA$270,AA$271,0),0)</f>
        <v>0</v>
      </c>
      <c r="AB286">
        <f>IF(doba!$V34&lt;=AB$270,IF(doba!$W34&gt;AB$270,AB$271,0),0)</f>
        <v>0</v>
      </c>
      <c r="AC286" s="1">
        <f t="shared" si="10"/>
        <v>0</v>
      </c>
      <c r="AH286">
        <f>IF(doba!$V34&lt;=AH$270,IF(doba!$W34&gt;AH$270,AH$271,0),0)</f>
        <v>0</v>
      </c>
      <c r="AI286">
        <f>IF(doba!$V34&lt;=AI$270,IF(doba!$W34&gt;AI$270,AI$271,0),0)</f>
        <v>0</v>
      </c>
      <c r="AJ286">
        <f>IF(doba!$V34&lt;=AJ$270,IF(doba!$W34&gt;AJ$270,AJ$271,0),0)</f>
        <v>0</v>
      </c>
      <c r="AK286">
        <f>IF(doba!$V34&lt;=AK$270,IF(doba!$W34&gt;AK$270,AK$271,0),0)</f>
        <v>0</v>
      </c>
      <c r="AL286">
        <f>IF(doba!$V34&lt;=AL$270,IF(doba!$W34&gt;AL$270,AL$271,0),0)</f>
        <v>0</v>
      </c>
      <c r="AM286">
        <f>IF(doba!$V34&lt;=AM$270,IF(doba!$W34&gt;AM$270,AM$271,0),0)</f>
        <v>0</v>
      </c>
      <c r="AN286">
        <f>IF(doba!$V34&lt;=AN$270,IF(doba!$W34&gt;AN$270,AN$271,0),0)</f>
        <v>0</v>
      </c>
      <c r="AO286">
        <f>IF(doba!$V34&lt;=AO$270,IF(doba!$W34&gt;AO$270,AO$271,0),0)</f>
        <v>0</v>
      </c>
      <c r="AP286">
        <f>IF(doba!$V34&lt;=AP$270,IF(doba!$W34&gt;AP$270,AP$271,0),0)</f>
        <v>0</v>
      </c>
      <c r="AQ286">
        <f>IF(doba!$V34&lt;=AQ$270,IF(doba!$W34&gt;AQ$270,AQ$271,0),0)</f>
        <v>0</v>
      </c>
      <c r="AR286">
        <f>IF(doba!$V34&lt;=AR$270,IF(doba!$W34&gt;AR$270,AR$271,0),0)</f>
        <v>0</v>
      </c>
      <c r="AS286">
        <f>IF(doba!$V34&lt;=AS$270,IF(doba!$W34&gt;AS$270,AS$271,0),0)</f>
        <v>0</v>
      </c>
      <c r="AT286">
        <f>IF(doba!$V34&lt;=AT$270,IF(doba!$W34&gt;AT$270,AT$271,0),0)</f>
        <v>0</v>
      </c>
      <c r="AU286">
        <f>IF(doba!$V34&lt;=AU$270,IF(doba!$W34&gt;AU$270,AU$271,0),0)</f>
        <v>0</v>
      </c>
      <c r="AV286">
        <f>IF(doba!$V34&lt;=AV$270,IF(doba!$W34&gt;AV$270,AV$271,0),0)</f>
        <v>0</v>
      </c>
      <c r="AW286">
        <f>IF(doba!$V34&lt;=AW$270,IF(doba!$W34&gt;AW$270,AW$271,0),0)</f>
        <v>0</v>
      </c>
      <c r="AX286">
        <f>IF(doba!$V34&lt;=AX$270,IF(doba!$W34&gt;AX$270,AX$271,0),0)</f>
        <v>0</v>
      </c>
      <c r="AY286">
        <f>IF(doba!$V34&lt;=AY$270,IF(doba!$W34&gt;AY$270,AY$271,0),0)</f>
        <v>0</v>
      </c>
      <c r="AZ286">
        <f>IF(doba!$V34&lt;=AZ$270,IF(doba!$W34&gt;AZ$270,AZ$271,0),0)</f>
        <v>0</v>
      </c>
      <c r="BA286">
        <f>IF(doba!$V34&lt;=BA$270,IF(doba!$W34&gt;BA$270,BA$271,0),0)</f>
        <v>0</v>
      </c>
      <c r="BB286">
        <f>IF(doba!$V34&lt;=BB$270,IF(doba!$W34&gt;BB$270,BB$271,0),0)</f>
        <v>0</v>
      </c>
      <c r="BC286">
        <f>IF(doba!$V34&lt;=BC$270,IF(doba!$W34&gt;BC$270,BC$271,0),0)</f>
        <v>0</v>
      </c>
      <c r="BD286">
        <f>IF(doba!$V34&lt;=BD$270,IF(doba!$W34&gt;BD$270,BD$271,0),0)</f>
        <v>0</v>
      </c>
      <c r="BE286">
        <f>IF(doba!$V34&lt;=BE$270,IF(doba!$W34&gt;BE$270,BE$271,0),0)</f>
        <v>0</v>
      </c>
      <c r="BF286" s="1">
        <f t="shared" si="11"/>
        <v>0</v>
      </c>
    </row>
    <row r="287" spans="1:58" x14ac:dyDescent="0.2">
      <c r="A287">
        <v>16</v>
      </c>
      <c r="B287">
        <f>doba!$V35</f>
        <v>0</v>
      </c>
      <c r="C287">
        <f>doba!$W35</f>
        <v>0</v>
      </c>
      <c r="E287">
        <f>IF(doba!$V35&lt;=E$270,IF(doba!$W35&gt;E$270,E$271,0),0)</f>
        <v>0</v>
      </c>
      <c r="F287">
        <f>IF(doba!$V35&lt;=F$270,IF(doba!$W35&gt;F$270,F$271,0),0)</f>
        <v>0</v>
      </c>
      <c r="G287">
        <f>IF(doba!$V35&lt;=G$270,IF(doba!$W35&gt;G$270,G$271,0),0)</f>
        <v>0</v>
      </c>
      <c r="H287">
        <f>IF(doba!$V35&lt;=H$270,IF(doba!$W35&gt;H$270,H$271,0),0)</f>
        <v>0</v>
      </c>
      <c r="I287">
        <f>IF(doba!$V35&lt;=I$270,IF(doba!$W35&gt;I$270,I$271,0),0)</f>
        <v>0</v>
      </c>
      <c r="J287">
        <f>IF(doba!$V35&lt;=J$270,IF(doba!$W35&gt;J$270,J$271,0),0)</f>
        <v>0</v>
      </c>
      <c r="K287">
        <f>IF(doba!$V35&lt;=K$270,IF(doba!$W35&gt;K$270,K$271,0),0)</f>
        <v>0</v>
      </c>
      <c r="L287">
        <f>IF(doba!$V35&lt;=L$270,IF(doba!$W35&gt;L$270,L$271,0),0)</f>
        <v>0</v>
      </c>
      <c r="M287">
        <f>IF(doba!$V35&lt;=M$270,IF(doba!$W35&gt;M$270,M$271,0),0)</f>
        <v>0</v>
      </c>
      <c r="N287">
        <f>IF(doba!$V35&lt;=N$270,IF(doba!$W35&gt;N$270,N$271,0),0)</f>
        <v>0</v>
      </c>
      <c r="O287">
        <f>IF(doba!$V35&lt;=O$270,IF(doba!$W35&gt;O$270,O$271,0),0)</f>
        <v>0</v>
      </c>
      <c r="P287">
        <f>IF(doba!$V35&lt;=P$270,IF(doba!$W35&gt;P$270,P$271,0),0)</f>
        <v>0</v>
      </c>
      <c r="Q287">
        <f>IF(doba!$V35&lt;=Q$270,IF(doba!$W35&gt;Q$270,Q$271,0),0)</f>
        <v>0</v>
      </c>
      <c r="R287">
        <f>IF(doba!$V35&lt;=R$270,IF(doba!$W35&gt;R$270,R$271,0),0)</f>
        <v>0</v>
      </c>
      <c r="S287">
        <f>IF(doba!$V35&lt;=S$270,IF(doba!$W35&gt;S$270,S$271,0),0)</f>
        <v>0</v>
      </c>
      <c r="T287">
        <f>IF(doba!$V35&lt;=T$270,IF(doba!$W35&gt;T$270,T$271,0),0)</f>
        <v>0</v>
      </c>
      <c r="U287">
        <f>IF(doba!$V35&lt;=U$270,IF(doba!$W35&gt;U$270,U$271,0),0)</f>
        <v>0</v>
      </c>
      <c r="V287">
        <f>IF(doba!$V35&lt;=V$270,IF(doba!$W35&gt;V$270,V$271,0),0)</f>
        <v>0</v>
      </c>
      <c r="W287">
        <f>IF(doba!$V35&lt;=W$270,IF(doba!$W35&gt;W$270,W$271,0),0)</f>
        <v>0</v>
      </c>
      <c r="X287">
        <f>IF(doba!$V35&lt;=X$270,IF(doba!$W35&gt;X$270,X$271,0),0)</f>
        <v>0</v>
      </c>
      <c r="Y287">
        <f>IF(doba!$V35&lt;=Y$270,IF(doba!$W35&gt;Y$270,Y$271,0),0)</f>
        <v>0</v>
      </c>
      <c r="Z287">
        <f>IF(doba!$V35&lt;=Z$270,IF(doba!$W35&gt;Z$270,Z$271,0),0)</f>
        <v>0</v>
      </c>
      <c r="AA287">
        <f>IF(doba!$V35&lt;=AA$270,IF(doba!$W35&gt;AA$270,AA$271,0),0)</f>
        <v>0</v>
      </c>
      <c r="AB287">
        <f>IF(doba!$V35&lt;=AB$270,IF(doba!$W35&gt;AB$270,AB$271,0),0)</f>
        <v>0</v>
      </c>
      <c r="AC287" s="1">
        <f t="shared" si="10"/>
        <v>0</v>
      </c>
      <c r="AH287">
        <f>IF(doba!$V35&lt;=AH$270,IF(doba!$W35&gt;AH$270,AH$271,0),0)</f>
        <v>0</v>
      </c>
      <c r="AI287">
        <f>IF(doba!$V35&lt;=AI$270,IF(doba!$W35&gt;AI$270,AI$271,0),0)</f>
        <v>0</v>
      </c>
      <c r="AJ287">
        <f>IF(doba!$V35&lt;=AJ$270,IF(doba!$W35&gt;AJ$270,AJ$271,0),0)</f>
        <v>0</v>
      </c>
      <c r="AK287">
        <f>IF(doba!$V35&lt;=AK$270,IF(doba!$W35&gt;AK$270,AK$271,0),0)</f>
        <v>0</v>
      </c>
      <c r="AL287">
        <f>IF(doba!$V35&lt;=AL$270,IF(doba!$W35&gt;AL$270,AL$271,0),0)</f>
        <v>0</v>
      </c>
      <c r="AM287">
        <f>IF(doba!$V35&lt;=AM$270,IF(doba!$W35&gt;AM$270,AM$271,0),0)</f>
        <v>0</v>
      </c>
      <c r="AN287">
        <f>IF(doba!$V35&lt;=AN$270,IF(doba!$W35&gt;AN$270,AN$271,0),0)</f>
        <v>0</v>
      </c>
      <c r="AO287">
        <f>IF(doba!$V35&lt;=AO$270,IF(doba!$W35&gt;AO$270,AO$271,0),0)</f>
        <v>0</v>
      </c>
      <c r="AP287">
        <f>IF(doba!$V35&lt;=AP$270,IF(doba!$W35&gt;AP$270,AP$271,0),0)</f>
        <v>0</v>
      </c>
      <c r="AQ287">
        <f>IF(doba!$V35&lt;=AQ$270,IF(doba!$W35&gt;AQ$270,AQ$271,0),0)</f>
        <v>0</v>
      </c>
      <c r="AR287">
        <f>IF(doba!$V35&lt;=AR$270,IF(doba!$W35&gt;AR$270,AR$271,0),0)</f>
        <v>0</v>
      </c>
      <c r="AS287">
        <f>IF(doba!$V35&lt;=AS$270,IF(doba!$W35&gt;AS$270,AS$271,0),0)</f>
        <v>0</v>
      </c>
      <c r="AT287">
        <f>IF(doba!$V35&lt;=AT$270,IF(doba!$W35&gt;AT$270,AT$271,0),0)</f>
        <v>0</v>
      </c>
      <c r="AU287">
        <f>IF(doba!$V35&lt;=AU$270,IF(doba!$W35&gt;AU$270,AU$271,0),0)</f>
        <v>0</v>
      </c>
      <c r="AV287">
        <f>IF(doba!$V35&lt;=AV$270,IF(doba!$W35&gt;AV$270,AV$271,0),0)</f>
        <v>0</v>
      </c>
      <c r="AW287">
        <f>IF(doba!$V35&lt;=AW$270,IF(doba!$W35&gt;AW$270,AW$271,0),0)</f>
        <v>0</v>
      </c>
      <c r="AX287">
        <f>IF(doba!$V35&lt;=AX$270,IF(doba!$W35&gt;AX$270,AX$271,0),0)</f>
        <v>0</v>
      </c>
      <c r="AY287">
        <f>IF(doba!$V35&lt;=AY$270,IF(doba!$W35&gt;AY$270,AY$271,0),0)</f>
        <v>0</v>
      </c>
      <c r="AZ287">
        <f>IF(doba!$V35&lt;=AZ$270,IF(doba!$W35&gt;AZ$270,AZ$271,0),0)</f>
        <v>0</v>
      </c>
      <c r="BA287">
        <f>IF(doba!$V35&lt;=BA$270,IF(doba!$W35&gt;BA$270,BA$271,0),0)</f>
        <v>0</v>
      </c>
      <c r="BB287">
        <f>IF(doba!$V35&lt;=BB$270,IF(doba!$W35&gt;BB$270,BB$271,0),0)</f>
        <v>0</v>
      </c>
      <c r="BC287">
        <f>IF(doba!$V35&lt;=BC$270,IF(doba!$W35&gt;BC$270,BC$271,0),0)</f>
        <v>0</v>
      </c>
      <c r="BD287">
        <f>IF(doba!$V35&lt;=BD$270,IF(doba!$W35&gt;BD$270,BD$271,0),0)</f>
        <v>0</v>
      </c>
      <c r="BE287">
        <f>IF(doba!$V35&lt;=BE$270,IF(doba!$W35&gt;BE$270,BE$271,0),0)</f>
        <v>0</v>
      </c>
      <c r="BF287" s="1">
        <f t="shared" si="11"/>
        <v>0</v>
      </c>
    </row>
    <row r="288" spans="1:58" x14ac:dyDescent="0.2">
      <c r="A288">
        <v>17</v>
      </c>
      <c r="B288">
        <f>doba!$V36</f>
        <v>0</v>
      </c>
      <c r="C288">
        <f>doba!$W36</f>
        <v>0</v>
      </c>
      <c r="E288">
        <f>IF(doba!$V36&lt;=E$270,IF(doba!$W36&gt;E$270,E$271,0),0)</f>
        <v>0</v>
      </c>
      <c r="F288">
        <f>IF(doba!$V36&lt;=F$270,IF(doba!$W36&gt;F$270,F$271,0),0)</f>
        <v>0</v>
      </c>
      <c r="G288">
        <f>IF(doba!$V36&lt;=G$270,IF(doba!$W36&gt;G$270,G$271,0),0)</f>
        <v>0</v>
      </c>
      <c r="H288">
        <f>IF(doba!$V36&lt;=H$270,IF(doba!$W36&gt;H$270,H$271,0),0)</f>
        <v>0</v>
      </c>
      <c r="I288">
        <f>IF(doba!$V36&lt;=I$270,IF(doba!$W36&gt;I$270,I$271,0),0)</f>
        <v>0</v>
      </c>
      <c r="J288">
        <f>IF(doba!$V36&lt;=J$270,IF(doba!$W36&gt;J$270,J$271,0),0)</f>
        <v>0</v>
      </c>
      <c r="K288">
        <f>IF(doba!$V36&lt;=K$270,IF(doba!$W36&gt;K$270,K$271,0),0)</f>
        <v>0</v>
      </c>
      <c r="L288">
        <f>IF(doba!$V36&lt;=L$270,IF(doba!$W36&gt;L$270,L$271,0),0)</f>
        <v>0</v>
      </c>
      <c r="M288">
        <f>IF(doba!$V36&lt;=M$270,IF(doba!$W36&gt;M$270,M$271,0),0)</f>
        <v>0</v>
      </c>
      <c r="N288">
        <f>IF(doba!$V36&lt;=N$270,IF(doba!$W36&gt;N$270,N$271,0),0)</f>
        <v>0</v>
      </c>
      <c r="O288">
        <f>IF(doba!$V36&lt;=O$270,IF(doba!$W36&gt;O$270,O$271,0),0)</f>
        <v>0</v>
      </c>
      <c r="P288">
        <f>IF(doba!$V36&lt;=P$270,IF(doba!$W36&gt;P$270,P$271,0),0)</f>
        <v>0</v>
      </c>
      <c r="Q288">
        <f>IF(doba!$V36&lt;=Q$270,IF(doba!$W36&gt;Q$270,Q$271,0),0)</f>
        <v>0</v>
      </c>
      <c r="R288">
        <f>IF(doba!$V36&lt;=R$270,IF(doba!$W36&gt;R$270,R$271,0),0)</f>
        <v>0</v>
      </c>
      <c r="S288">
        <f>IF(doba!$V36&lt;=S$270,IF(doba!$W36&gt;S$270,S$271,0),0)</f>
        <v>0</v>
      </c>
      <c r="T288">
        <f>IF(doba!$V36&lt;=T$270,IF(doba!$W36&gt;T$270,T$271,0),0)</f>
        <v>0</v>
      </c>
      <c r="U288">
        <f>IF(doba!$V36&lt;=U$270,IF(doba!$W36&gt;U$270,U$271,0),0)</f>
        <v>0</v>
      </c>
      <c r="V288">
        <f>IF(doba!$V36&lt;=V$270,IF(doba!$W36&gt;V$270,V$271,0),0)</f>
        <v>0</v>
      </c>
      <c r="W288">
        <f>IF(doba!$V36&lt;=W$270,IF(doba!$W36&gt;W$270,W$271,0),0)</f>
        <v>0</v>
      </c>
      <c r="X288">
        <f>IF(doba!$V36&lt;=X$270,IF(doba!$W36&gt;X$270,X$271,0),0)</f>
        <v>0</v>
      </c>
      <c r="Y288">
        <f>IF(doba!$V36&lt;=Y$270,IF(doba!$W36&gt;Y$270,Y$271,0),0)</f>
        <v>0</v>
      </c>
      <c r="Z288">
        <f>IF(doba!$V36&lt;=Z$270,IF(doba!$W36&gt;Z$270,Z$271,0),0)</f>
        <v>0</v>
      </c>
      <c r="AA288">
        <f>IF(doba!$V36&lt;=AA$270,IF(doba!$W36&gt;AA$270,AA$271,0),0)</f>
        <v>0</v>
      </c>
      <c r="AB288">
        <f>IF(doba!$V36&lt;=AB$270,IF(doba!$W36&gt;AB$270,AB$271,0),0)</f>
        <v>0</v>
      </c>
      <c r="AC288" s="1">
        <f t="shared" si="10"/>
        <v>0</v>
      </c>
      <c r="AH288">
        <f>IF(doba!$V36&lt;=AH$270,IF(doba!$W36&gt;AH$270,AH$271,0),0)</f>
        <v>0</v>
      </c>
      <c r="AI288">
        <f>IF(doba!$V36&lt;=AI$270,IF(doba!$W36&gt;AI$270,AI$271,0),0)</f>
        <v>0</v>
      </c>
      <c r="AJ288">
        <f>IF(doba!$V36&lt;=AJ$270,IF(doba!$W36&gt;AJ$270,AJ$271,0),0)</f>
        <v>0</v>
      </c>
      <c r="AK288">
        <f>IF(doba!$V36&lt;=AK$270,IF(doba!$W36&gt;AK$270,AK$271,0),0)</f>
        <v>0</v>
      </c>
      <c r="AL288">
        <f>IF(doba!$V36&lt;=AL$270,IF(doba!$W36&gt;AL$270,AL$271,0),0)</f>
        <v>0</v>
      </c>
      <c r="AM288">
        <f>IF(doba!$V36&lt;=AM$270,IF(doba!$W36&gt;AM$270,AM$271,0),0)</f>
        <v>0</v>
      </c>
      <c r="AN288">
        <f>IF(doba!$V36&lt;=AN$270,IF(doba!$W36&gt;AN$270,AN$271,0),0)</f>
        <v>0</v>
      </c>
      <c r="AO288">
        <f>IF(doba!$V36&lt;=AO$270,IF(doba!$W36&gt;AO$270,AO$271,0),0)</f>
        <v>0</v>
      </c>
      <c r="AP288">
        <f>IF(doba!$V36&lt;=AP$270,IF(doba!$W36&gt;AP$270,AP$271,0),0)</f>
        <v>0</v>
      </c>
      <c r="AQ288">
        <f>IF(doba!$V36&lt;=AQ$270,IF(doba!$W36&gt;AQ$270,AQ$271,0),0)</f>
        <v>0</v>
      </c>
      <c r="AR288">
        <f>IF(doba!$V36&lt;=AR$270,IF(doba!$W36&gt;AR$270,AR$271,0),0)</f>
        <v>0</v>
      </c>
      <c r="AS288">
        <f>IF(doba!$V36&lt;=AS$270,IF(doba!$W36&gt;AS$270,AS$271,0),0)</f>
        <v>0</v>
      </c>
      <c r="AT288">
        <f>IF(doba!$V36&lt;=AT$270,IF(doba!$W36&gt;AT$270,AT$271,0),0)</f>
        <v>0</v>
      </c>
      <c r="AU288">
        <f>IF(doba!$V36&lt;=AU$270,IF(doba!$W36&gt;AU$270,AU$271,0),0)</f>
        <v>0</v>
      </c>
      <c r="AV288">
        <f>IF(doba!$V36&lt;=AV$270,IF(doba!$W36&gt;AV$270,AV$271,0),0)</f>
        <v>0</v>
      </c>
      <c r="AW288">
        <f>IF(doba!$V36&lt;=AW$270,IF(doba!$W36&gt;AW$270,AW$271,0),0)</f>
        <v>0</v>
      </c>
      <c r="AX288">
        <f>IF(doba!$V36&lt;=AX$270,IF(doba!$W36&gt;AX$270,AX$271,0),0)</f>
        <v>0</v>
      </c>
      <c r="AY288">
        <f>IF(doba!$V36&lt;=AY$270,IF(doba!$W36&gt;AY$270,AY$271,0),0)</f>
        <v>0</v>
      </c>
      <c r="AZ288">
        <f>IF(doba!$V36&lt;=AZ$270,IF(doba!$W36&gt;AZ$270,AZ$271,0),0)</f>
        <v>0</v>
      </c>
      <c r="BA288">
        <f>IF(doba!$V36&lt;=BA$270,IF(doba!$W36&gt;BA$270,BA$271,0),0)</f>
        <v>0</v>
      </c>
      <c r="BB288">
        <f>IF(doba!$V36&lt;=BB$270,IF(doba!$W36&gt;BB$270,BB$271,0),0)</f>
        <v>0</v>
      </c>
      <c r="BC288">
        <f>IF(doba!$V36&lt;=BC$270,IF(doba!$W36&gt;BC$270,BC$271,0),0)</f>
        <v>0</v>
      </c>
      <c r="BD288">
        <f>IF(doba!$V36&lt;=BD$270,IF(doba!$W36&gt;BD$270,BD$271,0),0)</f>
        <v>0</v>
      </c>
      <c r="BE288">
        <f>IF(doba!$V36&lt;=BE$270,IF(doba!$W36&gt;BE$270,BE$271,0),0)</f>
        <v>0</v>
      </c>
      <c r="BF288" s="1">
        <f t="shared" si="11"/>
        <v>0</v>
      </c>
    </row>
    <row r="289" spans="1:58" x14ac:dyDescent="0.2">
      <c r="A289">
        <v>18</v>
      </c>
      <c r="B289">
        <f>doba!$V37</f>
        <v>0</v>
      </c>
      <c r="C289">
        <f>doba!$W37</f>
        <v>0</v>
      </c>
      <c r="E289">
        <f>IF(doba!$V37&lt;=E$270,IF(doba!$W37&gt;E$270,E$271,0),0)</f>
        <v>0</v>
      </c>
      <c r="F289">
        <f>IF(doba!$V37&lt;=F$270,IF(doba!$W37&gt;F$270,F$271,0),0)</f>
        <v>0</v>
      </c>
      <c r="G289">
        <f>IF(doba!$V37&lt;=G$270,IF(doba!$W37&gt;G$270,G$271,0),0)</f>
        <v>0</v>
      </c>
      <c r="H289">
        <f>IF(doba!$V37&lt;=H$270,IF(doba!$W37&gt;H$270,H$271,0),0)</f>
        <v>0</v>
      </c>
      <c r="I289">
        <f>IF(doba!$V37&lt;=I$270,IF(doba!$W37&gt;I$270,I$271,0),0)</f>
        <v>0</v>
      </c>
      <c r="J289">
        <f>IF(doba!$V37&lt;=J$270,IF(doba!$W37&gt;J$270,J$271,0),0)</f>
        <v>0</v>
      </c>
      <c r="K289">
        <f>IF(doba!$V37&lt;=K$270,IF(doba!$W37&gt;K$270,K$271,0),0)</f>
        <v>0</v>
      </c>
      <c r="L289">
        <f>IF(doba!$V37&lt;=L$270,IF(doba!$W37&gt;L$270,L$271,0),0)</f>
        <v>0</v>
      </c>
      <c r="M289">
        <f>IF(doba!$V37&lt;=M$270,IF(doba!$W37&gt;M$270,M$271,0),0)</f>
        <v>0</v>
      </c>
      <c r="N289">
        <f>IF(doba!$V37&lt;=N$270,IF(doba!$W37&gt;N$270,N$271,0),0)</f>
        <v>0</v>
      </c>
      <c r="O289">
        <f>IF(doba!$V37&lt;=O$270,IF(doba!$W37&gt;O$270,O$271,0),0)</f>
        <v>0</v>
      </c>
      <c r="P289">
        <f>IF(doba!$V37&lt;=P$270,IF(doba!$W37&gt;P$270,P$271,0),0)</f>
        <v>0</v>
      </c>
      <c r="Q289">
        <f>IF(doba!$V37&lt;=Q$270,IF(doba!$W37&gt;Q$270,Q$271,0),0)</f>
        <v>0</v>
      </c>
      <c r="R289">
        <f>IF(doba!$V37&lt;=R$270,IF(doba!$W37&gt;R$270,R$271,0),0)</f>
        <v>0</v>
      </c>
      <c r="S289">
        <f>IF(doba!$V37&lt;=S$270,IF(doba!$W37&gt;S$270,S$271,0),0)</f>
        <v>0</v>
      </c>
      <c r="T289">
        <f>IF(doba!$V37&lt;=T$270,IF(doba!$W37&gt;T$270,T$271,0),0)</f>
        <v>0</v>
      </c>
      <c r="U289">
        <f>IF(doba!$V37&lt;=U$270,IF(doba!$W37&gt;U$270,U$271,0),0)</f>
        <v>0</v>
      </c>
      <c r="V289">
        <f>IF(doba!$V37&lt;=V$270,IF(doba!$W37&gt;V$270,V$271,0),0)</f>
        <v>0</v>
      </c>
      <c r="W289">
        <f>IF(doba!$V37&lt;=W$270,IF(doba!$W37&gt;W$270,W$271,0),0)</f>
        <v>0</v>
      </c>
      <c r="X289">
        <f>IF(doba!$V37&lt;=X$270,IF(doba!$W37&gt;X$270,X$271,0),0)</f>
        <v>0</v>
      </c>
      <c r="Y289">
        <f>IF(doba!$V37&lt;=Y$270,IF(doba!$W37&gt;Y$270,Y$271,0),0)</f>
        <v>0</v>
      </c>
      <c r="Z289">
        <f>IF(doba!$V37&lt;=Z$270,IF(doba!$W37&gt;Z$270,Z$271,0),0)</f>
        <v>0</v>
      </c>
      <c r="AA289">
        <f>IF(doba!$V37&lt;=AA$270,IF(doba!$W37&gt;AA$270,AA$271,0),0)</f>
        <v>0</v>
      </c>
      <c r="AB289">
        <f>IF(doba!$V37&lt;=AB$270,IF(doba!$W37&gt;AB$270,AB$271,0),0)</f>
        <v>0</v>
      </c>
      <c r="AC289" s="1">
        <f t="shared" si="10"/>
        <v>0</v>
      </c>
      <c r="AH289">
        <f>IF(doba!$V37&lt;=AH$270,IF(doba!$W37&gt;AH$270,AH$271,0),0)</f>
        <v>0</v>
      </c>
      <c r="AI289">
        <f>IF(doba!$V37&lt;=AI$270,IF(doba!$W37&gt;AI$270,AI$271,0),0)</f>
        <v>0</v>
      </c>
      <c r="AJ289">
        <f>IF(doba!$V37&lt;=AJ$270,IF(doba!$W37&gt;AJ$270,AJ$271,0),0)</f>
        <v>0</v>
      </c>
      <c r="AK289">
        <f>IF(doba!$V37&lt;=AK$270,IF(doba!$W37&gt;AK$270,AK$271,0),0)</f>
        <v>0</v>
      </c>
      <c r="AL289">
        <f>IF(doba!$V37&lt;=AL$270,IF(doba!$W37&gt;AL$270,AL$271,0),0)</f>
        <v>0</v>
      </c>
      <c r="AM289">
        <f>IF(doba!$V37&lt;=AM$270,IF(doba!$W37&gt;AM$270,AM$271,0),0)</f>
        <v>0</v>
      </c>
      <c r="AN289">
        <f>IF(doba!$V37&lt;=AN$270,IF(doba!$W37&gt;AN$270,AN$271,0),0)</f>
        <v>0</v>
      </c>
      <c r="AO289">
        <f>IF(doba!$V37&lt;=AO$270,IF(doba!$W37&gt;AO$270,AO$271,0),0)</f>
        <v>0</v>
      </c>
      <c r="AP289">
        <f>IF(doba!$V37&lt;=AP$270,IF(doba!$W37&gt;AP$270,AP$271,0),0)</f>
        <v>0</v>
      </c>
      <c r="AQ289">
        <f>IF(doba!$V37&lt;=AQ$270,IF(doba!$W37&gt;AQ$270,AQ$271,0),0)</f>
        <v>0</v>
      </c>
      <c r="AR289">
        <f>IF(doba!$V37&lt;=AR$270,IF(doba!$W37&gt;AR$270,AR$271,0),0)</f>
        <v>0</v>
      </c>
      <c r="AS289">
        <f>IF(doba!$V37&lt;=AS$270,IF(doba!$W37&gt;AS$270,AS$271,0),0)</f>
        <v>0</v>
      </c>
      <c r="AT289">
        <f>IF(doba!$V37&lt;=AT$270,IF(doba!$W37&gt;AT$270,AT$271,0),0)</f>
        <v>0</v>
      </c>
      <c r="AU289">
        <f>IF(doba!$V37&lt;=AU$270,IF(doba!$W37&gt;AU$270,AU$271,0),0)</f>
        <v>0</v>
      </c>
      <c r="AV289">
        <f>IF(doba!$V37&lt;=AV$270,IF(doba!$W37&gt;AV$270,AV$271,0),0)</f>
        <v>0</v>
      </c>
      <c r="AW289">
        <f>IF(doba!$V37&lt;=AW$270,IF(doba!$W37&gt;AW$270,AW$271,0),0)</f>
        <v>0</v>
      </c>
      <c r="AX289">
        <f>IF(doba!$V37&lt;=AX$270,IF(doba!$W37&gt;AX$270,AX$271,0),0)</f>
        <v>0</v>
      </c>
      <c r="AY289">
        <f>IF(doba!$V37&lt;=AY$270,IF(doba!$W37&gt;AY$270,AY$271,0),0)</f>
        <v>0</v>
      </c>
      <c r="AZ289">
        <f>IF(doba!$V37&lt;=AZ$270,IF(doba!$W37&gt;AZ$270,AZ$271,0),0)</f>
        <v>0</v>
      </c>
      <c r="BA289">
        <f>IF(doba!$V37&lt;=BA$270,IF(doba!$W37&gt;BA$270,BA$271,0),0)</f>
        <v>0</v>
      </c>
      <c r="BB289">
        <f>IF(doba!$V37&lt;=BB$270,IF(doba!$W37&gt;BB$270,BB$271,0),0)</f>
        <v>0</v>
      </c>
      <c r="BC289">
        <f>IF(doba!$V37&lt;=BC$270,IF(doba!$W37&gt;BC$270,BC$271,0),0)</f>
        <v>0</v>
      </c>
      <c r="BD289">
        <f>IF(doba!$V37&lt;=BD$270,IF(doba!$W37&gt;BD$270,BD$271,0),0)</f>
        <v>0</v>
      </c>
      <c r="BE289">
        <f>IF(doba!$V37&lt;=BE$270,IF(doba!$W37&gt;BE$270,BE$271,0),0)</f>
        <v>0</v>
      </c>
      <c r="BF289" s="1">
        <f t="shared" si="11"/>
        <v>0</v>
      </c>
    </row>
    <row r="290" spans="1:58" x14ac:dyDescent="0.2">
      <c r="A290">
        <v>19</v>
      </c>
      <c r="B290">
        <f>doba!$V38</f>
        <v>0</v>
      </c>
      <c r="C290">
        <f>doba!$W38</f>
        <v>0</v>
      </c>
      <c r="E290">
        <f>IF(doba!$V38&lt;=E$270,IF(doba!$W38&gt;E$270,E$271,0),0)</f>
        <v>0</v>
      </c>
      <c r="F290">
        <f>IF(doba!$V38&lt;=F$270,IF(doba!$W38&gt;F$270,F$271,0),0)</f>
        <v>0</v>
      </c>
      <c r="G290">
        <f>IF(doba!$V38&lt;=G$270,IF(doba!$W38&gt;G$270,G$271,0),0)</f>
        <v>0</v>
      </c>
      <c r="H290">
        <f>IF(doba!$V38&lt;=H$270,IF(doba!$W38&gt;H$270,H$271,0),0)</f>
        <v>0</v>
      </c>
      <c r="I290">
        <f>IF(doba!$V38&lt;=I$270,IF(doba!$W38&gt;I$270,I$271,0),0)</f>
        <v>0</v>
      </c>
      <c r="J290">
        <f>IF(doba!$V38&lt;=J$270,IF(doba!$W38&gt;J$270,J$271,0),0)</f>
        <v>0</v>
      </c>
      <c r="K290">
        <f>IF(doba!$V38&lt;=K$270,IF(doba!$W38&gt;K$270,K$271,0),0)</f>
        <v>0</v>
      </c>
      <c r="L290">
        <f>IF(doba!$V38&lt;=L$270,IF(doba!$W38&gt;L$270,L$271,0),0)</f>
        <v>0</v>
      </c>
      <c r="M290">
        <f>IF(doba!$V38&lt;=M$270,IF(doba!$W38&gt;M$270,M$271,0),0)</f>
        <v>0</v>
      </c>
      <c r="N290">
        <f>IF(doba!$V38&lt;=N$270,IF(doba!$W38&gt;N$270,N$271,0),0)</f>
        <v>0</v>
      </c>
      <c r="O290">
        <f>IF(doba!$V38&lt;=O$270,IF(doba!$W38&gt;O$270,O$271,0),0)</f>
        <v>0</v>
      </c>
      <c r="P290">
        <f>IF(doba!$V38&lt;=P$270,IF(doba!$W38&gt;P$270,P$271,0),0)</f>
        <v>0</v>
      </c>
      <c r="Q290">
        <f>IF(doba!$V38&lt;=Q$270,IF(doba!$W38&gt;Q$270,Q$271,0),0)</f>
        <v>0</v>
      </c>
      <c r="R290">
        <f>IF(doba!$V38&lt;=R$270,IF(doba!$W38&gt;R$270,R$271,0),0)</f>
        <v>0</v>
      </c>
      <c r="S290">
        <f>IF(doba!$V38&lt;=S$270,IF(doba!$W38&gt;S$270,S$271,0),0)</f>
        <v>0</v>
      </c>
      <c r="T290">
        <f>IF(doba!$V38&lt;=T$270,IF(doba!$W38&gt;T$270,T$271,0),0)</f>
        <v>0</v>
      </c>
      <c r="U290">
        <f>IF(doba!$V38&lt;=U$270,IF(doba!$W38&gt;U$270,U$271,0),0)</f>
        <v>0</v>
      </c>
      <c r="V290">
        <f>IF(doba!$V38&lt;=V$270,IF(doba!$W38&gt;V$270,V$271,0),0)</f>
        <v>0</v>
      </c>
      <c r="W290">
        <f>IF(doba!$V38&lt;=W$270,IF(doba!$W38&gt;W$270,W$271,0),0)</f>
        <v>0</v>
      </c>
      <c r="X290">
        <f>IF(doba!$V38&lt;=X$270,IF(doba!$W38&gt;X$270,X$271,0),0)</f>
        <v>0</v>
      </c>
      <c r="Y290">
        <f>IF(doba!$V38&lt;=Y$270,IF(doba!$W38&gt;Y$270,Y$271,0),0)</f>
        <v>0</v>
      </c>
      <c r="Z290">
        <f>IF(doba!$V38&lt;=Z$270,IF(doba!$W38&gt;Z$270,Z$271,0),0)</f>
        <v>0</v>
      </c>
      <c r="AA290">
        <f>IF(doba!$V38&lt;=AA$270,IF(doba!$W38&gt;AA$270,AA$271,0),0)</f>
        <v>0</v>
      </c>
      <c r="AB290">
        <f>IF(doba!$V38&lt;=AB$270,IF(doba!$W38&gt;AB$270,AB$271,0),0)</f>
        <v>0</v>
      </c>
      <c r="AC290" s="1">
        <f t="shared" si="10"/>
        <v>0</v>
      </c>
      <c r="AH290">
        <f>IF(doba!$V38&lt;=AH$270,IF(doba!$W38&gt;AH$270,AH$271,0),0)</f>
        <v>0</v>
      </c>
      <c r="AI290">
        <f>IF(doba!$V38&lt;=AI$270,IF(doba!$W38&gt;AI$270,AI$271,0),0)</f>
        <v>0</v>
      </c>
      <c r="AJ290">
        <f>IF(doba!$V38&lt;=AJ$270,IF(doba!$W38&gt;AJ$270,AJ$271,0),0)</f>
        <v>0</v>
      </c>
      <c r="AK290">
        <f>IF(doba!$V38&lt;=AK$270,IF(doba!$W38&gt;AK$270,AK$271,0),0)</f>
        <v>0</v>
      </c>
      <c r="AL290">
        <f>IF(doba!$V38&lt;=AL$270,IF(doba!$W38&gt;AL$270,AL$271,0),0)</f>
        <v>0</v>
      </c>
      <c r="AM290">
        <f>IF(doba!$V38&lt;=AM$270,IF(doba!$W38&gt;AM$270,AM$271,0),0)</f>
        <v>0</v>
      </c>
      <c r="AN290">
        <f>IF(doba!$V38&lt;=AN$270,IF(doba!$W38&gt;AN$270,AN$271,0),0)</f>
        <v>0</v>
      </c>
      <c r="AO290">
        <f>IF(doba!$V38&lt;=AO$270,IF(doba!$W38&gt;AO$270,AO$271,0),0)</f>
        <v>0</v>
      </c>
      <c r="AP290">
        <f>IF(doba!$V38&lt;=AP$270,IF(doba!$W38&gt;AP$270,AP$271,0),0)</f>
        <v>0</v>
      </c>
      <c r="AQ290">
        <f>IF(doba!$V38&lt;=AQ$270,IF(doba!$W38&gt;AQ$270,AQ$271,0),0)</f>
        <v>0</v>
      </c>
      <c r="AR290">
        <f>IF(doba!$V38&lt;=AR$270,IF(doba!$W38&gt;AR$270,AR$271,0),0)</f>
        <v>0</v>
      </c>
      <c r="AS290">
        <f>IF(doba!$V38&lt;=AS$270,IF(doba!$W38&gt;AS$270,AS$271,0),0)</f>
        <v>0</v>
      </c>
      <c r="AT290">
        <f>IF(doba!$V38&lt;=AT$270,IF(doba!$W38&gt;AT$270,AT$271,0),0)</f>
        <v>0</v>
      </c>
      <c r="AU290">
        <f>IF(doba!$V38&lt;=AU$270,IF(doba!$W38&gt;AU$270,AU$271,0),0)</f>
        <v>0</v>
      </c>
      <c r="AV290">
        <f>IF(doba!$V38&lt;=AV$270,IF(doba!$W38&gt;AV$270,AV$271,0),0)</f>
        <v>0</v>
      </c>
      <c r="AW290">
        <f>IF(doba!$V38&lt;=AW$270,IF(doba!$W38&gt;AW$270,AW$271,0),0)</f>
        <v>0</v>
      </c>
      <c r="AX290">
        <f>IF(doba!$V38&lt;=AX$270,IF(doba!$W38&gt;AX$270,AX$271,0),0)</f>
        <v>0</v>
      </c>
      <c r="AY290">
        <f>IF(doba!$V38&lt;=AY$270,IF(doba!$W38&gt;AY$270,AY$271,0),0)</f>
        <v>0</v>
      </c>
      <c r="AZ290">
        <f>IF(doba!$V38&lt;=AZ$270,IF(doba!$W38&gt;AZ$270,AZ$271,0),0)</f>
        <v>0</v>
      </c>
      <c r="BA290">
        <f>IF(doba!$V38&lt;=BA$270,IF(doba!$W38&gt;BA$270,BA$271,0),0)</f>
        <v>0</v>
      </c>
      <c r="BB290">
        <f>IF(doba!$V38&lt;=BB$270,IF(doba!$W38&gt;BB$270,BB$271,0),0)</f>
        <v>0</v>
      </c>
      <c r="BC290">
        <f>IF(doba!$V38&lt;=BC$270,IF(doba!$W38&gt;BC$270,BC$271,0),0)</f>
        <v>0</v>
      </c>
      <c r="BD290">
        <f>IF(doba!$V38&lt;=BD$270,IF(doba!$W38&gt;BD$270,BD$271,0),0)</f>
        <v>0</v>
      </c>
      <c r="BE290">
        <f>IF(doba!$V38&lt;=BE$270,IF(doba!$W38&gt;BE$270,BE$271,0),0)</f>
        <v>0</v>
      </c>
      <c r="BF290" s="1">
        <f t="shared" si="11"/>
        <v>0</v>
      </c>
    </row>
    <row r="291" spans="1:58" x14ac:dyDescent="0.2">
      <c r="A291">
        <v>20</v>
      </c>
      <c r="B291">
        <f>doba!$V39</f>
        <v>0</v>
      </c>
      <c r="C291">
        <f>doba!$W39</f>
        <v>0</v>
      </c>
      <c r="E291">
        <f>IF(doba!$V39&lt;=E$270,IF(doba!$W39&gt;E$270,E$271,0),0)</f>
        <v>0</v>
      </c>
      <c r="F291">
        <f>IF(doba!$V39&lt;=F$270,IF(doba!$W39&gt;F$270,F$271,0),0)</f>
        <v>0</v>
      </c>
      <c r="G291">
        <f>IF(doba!$V39&lt;=G$270,IF(doba!$W39&gt;G$270,G$271,0),0)</f>
        <v>0</v>
      </c>
      <c r="H291">
        <f>IF(doba!$V39&lt;=H$270,IF(doba!$W39&gt;H$270,H$271,0),0)</f>
        <v>0</v>
      </c>
      <c r="I291">
        <f>IF(doba!$V39&lt;=I$270,IF(doba!$W39&gt;I$270,I$271,0),0)</f>
        <v>0</v>
      </c>
      <c r="J291">
        <f>IF(doba!$V39&lt;=J$270,IF(doba!$W39&gt;J$270,J$271,0),0)</f>
        <v>0</v>
      </c>
      <c r="K291">
        <f>IF(doba!$V39&lt;=K$270,IF(doba!$W39&gt;K$270,K$271,0),0)</f>
        <v>0</v>
      </c>
      <c r="L291">
        <f>IF(doba!$V39&lt;=L$270,IF(doba!$W39&gt;L$270,L$271,0),0)</f>
        <v>0</v>
      </c>
      <c r="M291">
        <f>IF(doba!$V39&lt;=M$270,IF(doba!$W39&gt;M$270,M$271,0),0)</f>
        <v>0</v>
      </c>
      <c r="N291">
        <f>IF(doba!$V39&lt;=N$270,IF(doba!$W39&gt;N$270,N$271,0),0)</f>
        <v>0</v>
      </c>
      <c r="O291">
        <f>IF(doba!$V39&lt;=O$270,IF(doba!$W39&gt;O$270,O$271,0),0)</f>
        <v>0</v>
      </c>
      <c r="P291">
        <f>IF(doba!$V39&lt;=P$270,IF(doba!$W39&gt;P$270,P$271,0),0)</f>
        <v>0</v>
      </c>
      <c r="Q291">
        <f>IF(doba!$V39&lt;=Q$270,IF(doba!$W39&gt;Q$270,Q$271,0),0)</f>
        <v>0</v>
      </c>
      <c r="R291">
        <f>IF(doba!$V39&lt;=R$270,IF(doba!$W39&gt;R$270,R$271,0),0)</f>
        <v>0</v>
      </c>
      <c r="S291">
        <f>IF(doba!$V39&lt;=S$270,IF(doba!$W39&gt;S$270,S$271,0),0)</f>
        <v>0</v>
      </c>
      <c r="T291">
        <f>IF(doba!$V39&lt;=T$270,IF(doba!$W39&gt;T$270,T$271,0),0)</f>
        <v>0</v>
      </c>
      <c r="U291">
        <f>IF(doba!$V39&lt;=U$270,IF(doba!$W39&gt;U$270,U$271,0),0)</f>
        <v>0</v>
      </c>
      <c r="V291">
        <f>IF(doba!$V39&lt;=V$270,IF(doba!$W39&gt;V$270,V$271,0),0)</f>
        <v>0</v>
      </c>
      <c r="W291">
        <f>IF(doba!$V39&lt;=W$270,IF(doba!$W39&gt;W$270,W$271,0),0)</f>
        <v>0</v>
      </c>
      <c r="X291">
        <f>IF(doba!$V39&lt;=X$270,IF(doba!$W39&gt;X$270,X$271,0),0)</f>
        <v>0</v>
      </c>
      <c r="Y291">
        <f>IF(doba!$V39&lt;=Y$270,IF(doba!$W39&gt;Y$270,Y$271,0),0)</f>
        <v>0</v>
      </c>
      <c r="Z291">
        <f>IF(doba!$V39&lt;=Z$270,IF(doba!$W39&gt;Z$270,Z$271,0),0)</f>
        <v>0</v>
      </c>
      <c r="AA291">
        <f>IF(doba!$V39&lt;=AA$270,IF(doba!$W39&gt;AA$270,AA$271,0),0)</f>
        <v>0</v>
      </c>
      <c r="AB291">
        <f>IF(doba!$V39&lt;=AB$270,IF(doba!$W39&gt;AB$270,AB$271,0),0)</f>
        <v>0</v>
      </c>
      <c r="AC291" s="1">
        <f t="shared" si="10"/>
        <v>0</v>
      </c>
      <c r="AH291">
        <f>IF(doba!$V39&lt;=AH$270,IF(doba!$W39&gt;AH$270,AH$271,0),0)</f>
        <v>0</v>
      </c>
      <c r="AI291">
        <f>IF(doba!$V39&lt;=AI$270,IF(doba!$W39&gt;AI$270,AI$271,0),0)</f>
        <v>0</v>
      </c>
      <c r="AJ291">
        <f>IF(doba!$V39&lt;=AJ$270,IF(doba!$W39&gt;AJ$270,AJ$271,0),0)</f>
        <v>0</v>
      </c>
      <c r="AK291">
        <f>IF(doba!$V39&lt;=AK$270,IF(doba!$W39&gt;AK$270,AK$271,0),0)</f>
        <v>0</v>
      </c>
      <c r="AL291">
        <f>IF(doba!$V39&lt;=AL$270,IF(doba!$W39&gt;AL$270,AL$271,0),0)</f>
        <v>0</v>
      </c>
      <c r="AM291">
        <f>IF(doba!$V39&lt;=AM$270,IF(doba!$W39&gt;AM$270,AM$271,0),0)</f>
        <v>0</v>
      </c>
      <c r="AN291">
        <f>IF(doba!$V39&lt;=AN$270,IF(doba!$W39&gt;AN$270,AN$271,0),0)</f>
        <v>0</v>
      </c>
      <c r="AO291">
        <f>IF(doba!$V39&lt;=AO$270,IF(doba!$W39&gt;AO$270,AO$271,0),0)</f>
        <v>0</v>
      </c>
      <c r="AP291">
        <f>IF(doba!$V39&lt;=AP$270,IF(doba!$W39&gt;AP$270,AP$271,0),0)</f>
        <v>0</v>
      </c>
      <c r="AQ291">
        <f>IF(doba!$V39&lt;=AQ$270,IF(doba!$W39&gt;AQ$270,AQ$271,0),0)</f>
        <v>0</v>
      </c>
      <c r="AR291">
        <f>IF(doba!$V39&lt;=AR$270,IF(doba!$W39&gt;AR$270,AR$271,0),0)</f>
        <v>0</v>
      </c>
      <c r="AS291">
        <f>IF(doba!$V39&lt;=AS$270,IF(doba!$W39&gt;AS$270,AS$271,0),0)</f>
        <v>0</v>
      </c>
      <c r="AT291">
        <f>IF(doba!$V39&lt;=AT$270,IF(doba!$W39&gt;AT$270,AT$271,0),0)</f>
        <v>0</v>
      </c>
      <c r="AU291">
        <f>IF(doba!$V39&lt;=AU$270,IF(doba!$W39&gt;AU$270,AU$271,0),0)</f>
        <v>0</v>
      </c>
      <c r="AV291">
        <f>IF(doba!$V39&lt;=AV$270,IF(doba!$W39&gt;AV$270,AV$271,0),0)</f>
        <v>0</v>
      </c>
      <c r="AW291">
        <f>IF(doba!$V39&lt;=AW$270,IF(doba!$W39&gt;AW$270,AW$271,0),0)</f>
        <v>0</v>
      </c>
      <c r="AX291">
        <f>IF(doba!$V39&lt;=AX$270,IF(doba!$W39&gt;AX$270,AX$271,0),0)</f>
        <v>0</v>
      </c>
      <c r="AY291">
        <f>IF(doba!$V39&lt;=AY$270,IF(doba!$W39&gt;AY$270,AY$271,0),0)</f>
        <v>0</v>
      </c>
      <c r="AZ291">
        <f>IF(doba!$V39&lt;=AZ$270,IF(doba!$W39&gt;AZ$270,AZ$271,0),0)</f>
        <v>0</v>
      </c>
      <c r="BA291">
        <f>IF(doba!$V39&lt;=BA$270,IF(doba!$W39&gt;BA$270,BA$271,0),0)</f>
        <v>0</v>
      </c>
      <c r="BB291">
        <f>IF(doba!$V39&lt;=BB$270,IF(doba!$W39&gt;BB$270,BB$271,0),0)</f>
        <v>0</v>
      </c>
      <c r="BC291">
        <f>IF(doba!$V39&lt;=BC$270,IF(doba!$W39&gt;BC$270,BC$271,0),0)</f>
        <v>0</v>
      </c>
      <c r="BD291">
        <f>IF(doba!$V39&lt;=BD$270,IF(doba!$W39&gt;BD$270,BD$271,0),0)</f>
        <v>0</v>
      </c>
      <c r="BE291">
        <f>IF(doba!$V39&lt;=BE$270,IF(doba!$W39&gt;BE$270,BE$271,0),0)</f>
        <v>0</v>
      </c>
      <c r="BF291" s="1">
        <f t="shared" si="11"/>
        <v>0</v>
      </c>
    </row>
    <row r="292" spans="1:58" x14ac:dyDescent="0.2">
      <c r="A292">
        <v>21</v>
      </c>
      <c r="B292">
        <f>doba!$V40</f>
        <v>0</v>
      </c>
      <c r="C292">
        <f>doba!$W40</f>
        <v>0</v>
      </c>
      <c r="E292">
        <f>IF(doba!$V40&lt;=E$270,IF(doba!$W40&gt;E$270,E$271,0),0)</f>
        <v>0</v>
      </c>
      <c r="F292">
        <f>IF(doba!$V40&lt;=F$270,IF(doba!$W40&gt;F$270,F$271,0),0)</f>
        <v>0</v>
      </c>
      <c r="G292">
        <f>IF(doba!$V40&lt;=G$270,IF(doba!$W40&gt;G$270,G$271,0),0)</f>
        <v>0</v>
      </c>
      <c r="H292">
        <f>IF(doba!$V40&lt;=H$270,IF(doba!$W40&gt;H$270,H$271,0),0)</f>
        <v>0</v>
      </c>
      <c r="I292">
        <f>IF(doba!$V40&lt;=I$270,IF(doba!$W40&gt;I$270,I$271,0),0)</f>
        <v>0</v>
      </c>
      <c r="J292">
        <f>IF(doba!$V40&lt;=J$270,IF(doba!$W40&gt;J$270,J$271,0),0)</f>
        <v>0</v>
      </c>
      <c r="K292">
        <f>IF(doba!$V40&lt;=K$270,IF(doba!$W40&gt;K$270,K$271,0),0)</f>
        <v>0</v>
      </c>
      <c r="L292">
        <f>IF(doba!$V40&lt;=L$270,IF(doba!$W40&gt;L$270,L$271,0),0)</f>
        <v>0</v>
      </c>
      <c r="M292">
        <f>IF(doba!$V40&lt;=M$270,IF(doba!$W40&gt;M$270,M$271,0),0)</f>
        <v>0</v>
      </c>
      <c r="N292">
        <f>IF(doba!$V40&lt;=N$270,IF(doba!$W40&gt;N$270,N$271,0),0)</f>
        <v>0</v>
      </c>
      <c r="O292">
        <f>IF(doba!$V40&lt;=O$270,IF(doba!$W40&gt;O$270,O$271,0),0)</f>
        <v>0</v>
      </c>
      <c r="P292">
        <f>IF(doba!$V40&lt;=P$270,IF(doba!$W40&gt;P$270,P$271,0),0)</f>
        <v>0</v>
      </c>
      <c r="Q292">
        <f>IF(doba!$V40&lt;=Q$270,IF(doba!$W40&gt;Q$270,Q$271,0),0)</f>
        <v>0</v>
      </c>
      <c r="R292">
        <f>IF(doba!$V40&lt;=R$270,IF(doba!$W40&gt;R$270,R$271,0),0)</f>
        <v>0</v>
      </c>
      <c r="S292">
        <f>IF(doba!$V40&lt;=S$270,IF(doba!$W40&gt;S$270,S$271,0),0)</f>
        <v>0</v>
      </c>
      <c r="T292">
        <f>IF(doba!$V40&lt;=T$270,IF(doba!$W40&gt;T$270,T$271,0),0)</f>
        <v>0</v>
      </c>
      <c r="U292">
        <f>IF(doba!$V40&lt;=U$270,IF(doba!$W40&gt;U$270,U$271,0),0)</f>
        <v>0</v>
      </c>
      <c r="V292">
        <f>IF(doba!$V40&lt;=V$270,IF(doba!$W40&gt;V$270,V$271,0),0)</f>
        <v>0</v>
      </c>
      <c r="W292">
        <f>IF(doba!$V40&lt;=W$270,IF(doba!$W40&gt;W$270,W$271,0),0)</f>
        <v>0</v>
      </c>
      <c r="X292">
        <f>IF(doba!$V40&lt;=X$270,IF(doba!$W40&gt;X$270,X$271,0),0)</f>
        <v>0</v>
      </c>
      <c r="Y292">
        <f>IF(doba!$V40&lt;=Y$270,IF(doba!$W40&gt;Y$270,Y$271,0),0)</f>
        <v>0</v>
      </c>
      <c r="Z292">
        <f>IF(doba!$V40&lt;=Z$270,IF(doba!$W40&gt;Z$270,Z$271,0),0)</f>
        <v>0</v>
      </c>
      <c r="AA292">
        <f>IF(doba!$V40&lt;=AA$270,IF(doba!$W40&gt;AA$270,AA$271,0),0)</f>
        <v>0</v>
      </c>
      <c r="AB292">
        <f>IF(doba!$V40&lt;=AB$270,IF(doba!$W40&gt;AB$270,AB$271,0),0)</f>
        <v>0</v>
      </c>
      <c r="AC292" s="1">
        <f t="shared" si="10"/>
        <v>0</v>
      </c>
      <c r="AH292">
        <f>IF(doba!$V40&lt;=AH$270,IF(doba!$W40&gt;AH$270,AH$271,0),0)</f>
        <v>0</v>
      </c>
      <c r="AI292">
        <f>IF(doba!$V40&lt;=AI$270,IF(doba!$W40&gt;AI$270,AI$271,0),0)</f>
        <v>0</v>
      </c>
      <c r="AJ292">
        <f>IF(doba!$V40&lt;=AJ$270,IF(doba!$W40&gt;AJ$270,AJ$271,0),0)</f>
        <v>0</v>
      </c>
      <c r="AK292">
        <f>IF(doba!$V40&lt;=AK$270,IF(doba!$W40&gt;AK$270,AK$271,0),0)</f>
        <v>0</v>
      </c>
      <c r="AL292">
        <f>IF(doba!$V40&lt;=AL$270,IF(doba!$W40&gt;AL$270,AL$271,0),0)</f>
        <v>0</v>
      </c>
      <c r="AM292">
        <f>IF(doba!$V40&lt;=AM$270,IF(doba!$W40&gt;AM$270,AM$271,0),0)</f>
        <v>0</v>
      </c>
      <c r="AN292">
        <f>IF(doba!$V40&lt;=AN$270,IF(doba!$W40&gt;AN$270,AN$271,0),0)</f>
        <v>0</v>
      </c>
      <c r="AO292">
        <f>IF(doba!$V40&lt;=AO$270,IF(doba!$W40&gt;AO$270,AO$271,0),0)</f>
        <v>0</v>
      </c>
      <c r="AP292">
        <f>IF(doba!$V40&lt;=AP$270,IF(doba!$W40&gt;AP$270,AP$271,0),0)</f>
        <v>0</v>
      </c>
      <c r="AQ292">
        <f>IF(doba!$V40&lt;=AQ$270,IF(doba!$W40&gt;AQ$270,AQ$271,0),0)</f>
        <v>0</v>
      </c>
      <c r="AR292">
        <f>IF(doba!$V40&lt;=AR$270,IF(doba!$W40&gt;AR$270,AR$271,0),0)</f>
        <v>0</v>
      </c>
      <c r="AS292">
        <f>IF(doba!$V40&lt;=AS$270,IF(doba!$W40&gt;AS$270,AS$271,0),0)</f>
        <v>0</v>
      </c>
      <c r="AT292">
        <f>IF(doba!$V40&lt;=AT$270,IF(doba!$W40&gt;AT$270,AT$271,0),0)</f>
        <v>0</v>
      </c>
      <c r="AU292">
        <f>IF(doba!$V40&lt;=AU$270,IF(doba!$W40&gt;AU$270,AU$271,0),0)</f>
        <v>0</v>
      </c>
      <c r="AV292">
        <f>IF(doba!$V40&lt;=AV$270,IF(doba!$W40&gt;AV$270,AV$271,0),0)</f>
        <v>0</v>
      </c>
      <c r="AW292">
        <f>IF(doba!$V40&lt;=AW$270,IF(doba!$W40&gt;AW$270,AW$271,0),0)</f>
        <v>0</v>
      </c>
      <c r="AX292">
        <f>IF(doba!$V40&lt;=AX$270,IF(doba!$W40&gt;AX$270,AX$271,0),0)</f>
        <v>0</v>
      </c>
      <c r="AY292">
        <f>IF(doba!$V40&lt;=AY$270,IF(doba!$W40&gt;AY$270,AY$271,0),0)</f>
        <v>0</v>
      </c>
      <c r="AZ292">
        <f>IF(doba!$V40&lt;=AZ$270,IF(doba!$W40&gt;AZ$270,AZ$271,0),0)</f>
        <v>0</v>
      </c>
      <c r="BA292">
        <f>IF(doba!$V40&lt;=BA$270,IF(doba!$W40&gt;BA$270,BA$271,0),0)</f>
        <v>0</v>
      </c>
      <c r="BB292">
        <f>IF(doba!$V40&lt;=BB$270,IF(doba!$W40&gt;BB$270,BB$271,0),0)</f>
        <v>0</v>
      </c>
      <c r="BC292">
        <f>IF(doba!$V40&lt;=BC$270,IF(doba!$W40&gt;BC$270,BC$271,0),0)</f>
        <v>0</v>
      </c>
      <c r="BD292">
        <f>IF(doba!$V40&lt;=BD$270,IF(doba!$W40&gt;BD$270,BD$271,0),0)</f>
        <v>0</v>
      </c>
      <c r="BE292">
        <f>IF(doba!$V40&lt;=BE$270,IF(doba!$W40&gt;BE$270,BE$271,0),0)</f>
        <v>0</v>
      </c>
      <c r="BF292" s="1">
        <f t="shared" si="11"/>
        <v>0</v>
      </c>
    </row>
    <row r="293" spans="1:58" x14ac:dyDescent="0.2">
      <c r="A293">
        <v>22</v>
      </c>
      <c r="B293">
        <f>doba!$V41</f>
        <v>0</v>
      </c>
      <c r="C293">
        <f>doba!$W41</f>
        <v>0</v>
      </c>
      <c r="E293">
        <f>IF(doba!$V41&lt;=E$270,IF(doba!$W41&gt;E$270,E$271,0),0)</f>
        <v>0</v>
      </c>
      <c r="F293">
        <f>IF(doba!$V41&lt;=F$270,IF(doba!$W41&gt;F$270,F$271,0),0)</f>
        <v>0</v>
      </c>
      <c r="G293">
        <f>IF(doba!$V41&lt;=G$270,IF(doba!$W41&gt;G$270,G$271,0),0)</f>
        <v>0</v>
      </c>
      <c r="H293">
        <f>IF(doba!$V41&lt;=H$270,IF(doba!$W41&gt;H$270,H$271,0),0)</f>
        <v>0</v>
      </c>
      <c r="I293">
        <f>IF(doba!$V41&lt;=I$270,IF(doba!$W41&gt;I$270,I$271,0),0)</f>
        <v>0</v>
      </c>
      <c r="J293">
        <f>IF(doba!$V41&lt;=J$270,IF(doba!$W41&gt;J$270,J$271,0),0)</f>
        <v>0</v>
      </c>
      <c r="K293">
        <f>IF(doba!$V41&lt;=K$270,IF(doba!$W41&gt;K$270,K$271,0),0)</f>
        <v>0</v>
      </c>
      <c r="L293">
        <f>IF(doba!$V41&lt;=L$270,IF(doba!$W41&gt;L$270,L$271,0),0)</f>
        <v>0</v>
      </c>
      <c r="M293">
        <f>IF(doba!$V41&lt;=M$270,IF(doba!$W41&gt;M$270,M$271,0),0)</f>
        <v>0</v>
      </c>
      <c r="N293">
        <f>IF(doba!$V41&lt;=N$270,IF(doba!$W41&gt;N$270,N$271,0),0)</f>
        <v>0</v>
      </c>
      <c r="O293">
        <f>IF(doba!$V41&lt;=O$270,IF(doba!$W41&gt;O$270,O$271,0),0)</f>
        <v>0</v>
      </c>
      <c r="P293">
        <f>IF(doba!$V41&lt;=P$270,IF(doba!$W41&gt;P$270,P$271,0),0)</f>
        <v>0</v>
      </c>
      <c r="Q293">
        <f>IF(doba!$V41&lt;=Q$270,IF(doba!$W41&gt;Q$270,Q$271,0),0)</f>
        <v>0</v>
      </c>
      <c r="R293">
        <f>IF(doba!$V41&lt;=R$270,IF(doba!$W41&gt;R$270,R$271,0),0)</f>
        <v>0</v>
      </c>
      <c r="S293">
        <f>IF(doba!$V41&lt;=S$270,IF(doba!$W41&gt;S$270,S$271,0),0)</f>
        <v>0</v>
      </c>
      <c r="T293">
        <f>IF(doba!$V41&lt;=T$270,IF(doba!$W41&gt;T$270,T$271,0),0)</f>
        <v>0</v>
      </c>
      <c r="U293">
        <f>IF(doba!$V41&lt;=U$270,IF(doba!$W41&gt;U$270,U$271,0),0)</f>
        <v>0</v>
      </c>
      <c r="V293">
        <f>IF(doba!$V41&lt;=V$270,IF(doba!$W41&gt;V$270,V$271,0),0)</f>
        <v>0</v>
      </c>
      <c r="W293">
        <f>IF(doba!$V41&lt;=W$270,IF(doba!$W41&gt;W$270,W$271,0),0)</f>
        <v>0</v>
      </c>
      <c r="X293">
        <f>IF(doba!$V41&lt;=X$270,IF(doba!$W41&gt;X$270,X$271,0),0)</f>
        <v>0</v>
      </c>
      <c r="Y293">
        <f>IF(doba!$V41&lt;=Y$270,IF(doba!$W41&gt;Y$270,Y$271,0),0)</f>
        <v>0</v>
      </c>
      <c r="Z293">
        <f>IF(doba!$V41&lt;=Z$270,IF(doba!$W41&gt;Z$270,Z$271,0),0)</f>
        <v>0</v>
      </c>
      <c r="AA293">
        <f>IF(doba!$V41&lt;=AA$270,IF(doba!$W41&gt;AA$270,AA$271,0),0)</f>
        <v>0</v>
      </c>
      <c r="AB293">
        <f>IF(doba!$V41&lt;=AB$270,IF(doba!$W41&gt;AB$270,AB$271,0),0)</f>
        <v>0</v>
      </c>
      <c r="AC293" s="1">
        <f t="shared" si="10"/>
        <v>0</v>
      </c>
      <c r="AH293">
        <f>IF(doba!$V41&lt;=AH$270,IF(doba!$W41&gt;AH$270,AH$271,0),0)</f>
        <v>0</v>
      </c>
      <c r="AI293">
        <f>IF(doba!$V41&lt;=AI$270,IF(doba!$W41&gt;AI$270,AI$271,0),0)</f>
        <v>0</v>
      </c>
      <c r="AJ293">
        <f>IF(doba!$V41&lt;=AJ$270,IF(doba!$W41&gt;AJ$270,AJ$271,0),0)</f>
        <v>0</v>
      </c>
      <c r="AK293">
        <f>IF(doba!$V41&lt;=AK$270,IF(doba!$W41&gt;AK$270,AK$271,0),0)</f>
        <v>0</v>
      </c>
      <c r="AL293">
        <f>IF(doba!$V41&lt;=AL$270,IF(doba!$W41&gt;AL$270,AL$271,0),0)</f>
        <v>0</v>
      </c>
      <c r="AM293">
        <f>IF(doba!$V41&lt;=AM$270,IF(doba!$W41&gt;AM$270,AM$271,0),0)</f>
        <v>0</v>
      </c>
      <c r="AN293">
        <f>IF(doba!$V41&lt;=AN$270,IF(doba!$W41&gt;AN$270,AN$271,0),0)</f>
        <v>0</v>
      </c>
      <c r="AO293">
        <f>IF(doba!$V41&lt;=AO$270,IF(doba!$W41&gt;AO$270,AO$271,0),0)</f>
        <v>0</v>
      </c>
      <c r="AP293">
        <f>IF(doba!$V41&lt;=AP$270,IF(doba!$W41&gt;AP$270,AP$271,0),0)</f>
        <v>0</v>
      </c>
      <c r="AQ293">
        <f>IF(doba!$V41&lt;=AQ$270,IF(doba!$W41&gt;AQ$270,AQ$271,0),0)</f>
        <v>0</v>
      </c>
      <c r="AR293">
        <f>IF(doba!$V41&lt;=AR$270,IF(doba!$W41&gt;AR$270,AR$271,0),0)</f>
        <v>0</v>
      </c>
      <c r="AS293">
        <f>IF(doba!$V41&lt;=AS$270,IF(doba!$W41&gt;AS$270,AS$271,0),0)</f>
        <v>0</v>
      </c>
      <c r="AT293">
        <f>IF(doba!$V41&lt;=AT$270,IF(doba!$W41&gt;AT$270,AT$271,0),0)</f>
        <v>0</v>
      </c>
      <c r="AU293">
        <f>IF(doba!$V41&lt;=AU$270,IF(doba!$W41&gt;AU$270,AU$271,0),0)</f>
        <v>0</v>
      </c>
      <c r="AV293">
        <f>IF(doba!$V41&lt;=AV$270,IF(doba!$W41&gt;AV$270,AV$271,0),0)</f>
        <v>0</v>
      </c>
      <c r="AW293">
        <f>IF(doba!$V41&lt;=AW$270,IF(doba!$W41&gt;AW$270,AW$271,0),0)</f>
        <v>0</v>
      </c>
      <c r="AX293">
        <f>IF(doba!$V41&lt;=AX$270,IF(doba!$W41&gt;AX$270,AX$271,0),0)</f>
        <v>0</v>
      </c>
      <c r="AY293">
        <f>IF(doba!$V41&lt;=AY$270,IF(doba!$W41&gt;AY$270,AY$271,0),0)</f>
        <v>0</v>
      </c>
      <c r="AZ293">
        <f>IF(doba!$V41&lt;=AZ$270,IF(doba!$W41&gt;AZ$270,AZ$271,0),0)</f>
        <v>0</v>
      </c>
      <c r="BA293">
        <f>IF(doba!$V41&lt;=BA$270,IF(doba!$W41&gt;BA$270,BA$271,0),0)</f>
        <v>0</v>
      </c>
      <c r="BB293">
        <f>IF(doba!$V41&lt;=BB$270,IF(doba!$W41&gt;BB$270,BB$271,0),0)</f>
        <v>0</v>
      </c>
      <c r="BC293">
        <f>IF(doba!$V41&lt;=BC$270,IF(doba!$W41&gt;BC$270,BC$271,0),0)</f>
        <v>0</v>
      </c>
      <c r="BD293">
        <f>IF(doba!$V41&lt;=BD$270,IF(doba!$W41&gt;BD$270,BD$271,0),0)</f>
        <v>0</v>
      </c>
      <c r="BE293">
        <f>IF(doba!$V41&lt;=BE$270,IF(doba!$W41&gt;BE$270,BE$271,0),0)</f>
        <v>0</v>
      </c>
      <c r="BF293" s="1">
        <f t="shared" si="11"/>
        <v>0</v>
      </c>
    </row>
    <row r="294" spans="1:58" x14ac:dyDescent="0.2">
      <c r="A294">
        <v>23</v>
      </c>
      <c r="B294">
        <f>doba!$V42</f>
        <v>0</v>
      </c>
      <c r="C294">
        <f>doba!$W42</f>
        <v>0</v>
      </c>
      <c r="E294">
        <f>IF(doba!$V42&lt;=E$270,IF(doba!$W42&gt;E$270,E$271,0),0)</f>
        <v>0</v>
      </c>
      <c r="F294">
        <f>IF(doba!$V42&lt;=F$270,IF(doba!$W42&gt;F$270,F$271,0),0)</f>
        <v>0</v>
      </c>
      <c r="G294">
        <f>IF(doba!$V42&lt;=G$270,IF(doba!$W42&gt;G$270,G$271,0),0)</f>
        <v>0</v>
      </c>
      <c r="H294">
        <f>IF(doba!$V42&lt;=H$270,IF(doba!$W42&gt;H$270,H$271,0),0)</f>
        <v>0</v>
      </c>
      <c r="I294">
        <f>IF(doba!$V42&lt;=I$270,IF(doba!$W42&gt;I$270,I$271,0),0)</f>
        <v>0</v>
      </c>
      <c r="J294">
        <f>IF(doba!$V42&lt;=J$270,IF(doba!$W42&gt;J$270,J$271,0),0)</f>
        <v>0</v>
      </c>
      <c r="K294">
        <f>IF(doba!$V42&lt;=K$270,IF(doba!$W42&gt;K$270,K$271,0),0)</f>
        <v>0</v>
      </c>
      <c r="L294">
        <f>IF(doba!$V42&lt;=L$270,IF(doba!$W42&gt;L$270,L$271,0),0)</f>
        <v>0</v>
      </c>
      <c r="M294">
        <f>IF(doba!$V42&lt;=M$270,IF(doba!$W42&gt;M$270,M$271,0),0)</f>
        <v>0</v>
      </c>
      <c r="N294">
        <f>IF(doba!$V42&lt;=N$270,IF(doba!$W42&gt;N$270,N$271,0),0)</f>
        <v>0</v>
      </c>
      <c r="O294">
        <f>IF(doba!$V42&lt;=O$270,IF(doba!$W42&gt;O$270,O$271,0),0)</f>
        <v>0</v>
      </c>
      <c r="P294">
        <f>IF(doba!$V42&lt;=P$270,IF(doba!$W42&gt;P$270,P$271,0),0)</f>
        <v>0</v>
      </c>
      <c r="Q294">
        <f>IF(doba!$V42&lt;=Q$270,IF(doba!$W42&gt;Q$270,Q$271,0),0)</f>
        <v>0</v>
      </c>
      <c r="R294">
        <f>IF(doba!$V42&lt;=R$270,IF(doba!$W42&gt;R$270,R$271,0),0)</f>
        <v>0</v>
      </c>
      <c r="S294">
        <f>IF(doba!$V42&lt;=S$270,IF(doba!$W42&gt;S$270,S$271,0),0)</f>
        <v>0</v>
      </c>
      <c r="T294">
        <f>IF(doba!$V42&lt;=T$270,IF(doba!$W42&gt;T$270,T$271,0),0)</f>
        <v>0</v>
      </c>
      <c r="U294">
        <f>IF(doba!$V42&lt;=U$270,IF(doba!$W42&gt;U$270,U$271,0),0)</f>
        <v>0</v>
      </c>
      <c r="V294">
        <f>IF(doba!$V42&lt;=V$270,IF(doba!$W42&gt;V$270,V$271,0),0)</f>
        <v>0</v>
      </c>
      <c r="W294">
        <f>IF(doba!$V42&lt;=W$270,IF(doba!$W42&gt;W$270,W$271,0),0)</f>
        <v>0</v>
      </c>
      <c r="X294">
        <f>IF(doba!$V42&lt;=X$270,IF(doba!$W42&gt;X$270,X$271,0),0)</f>
        <v>0</v>
      </c>
      <c r="Y294">
        <f>IF(doba!$V42&lt;=Y$270,IF(doba!$W42&gt;Y$270,Y$271,0),0)</f>
        <v>0</v>
      </c>
      <c r="Z294">
        <f>IF(doba!$V42&lt;=Z$270,IF(doba!$W42&gt;Z$270,Z$271,0),0)</f>
        <v>0</v>
      </c>
      <c r="AA294">
        <f>IF(doba!$V42&lt;=AA$270,IF(doba!$W42&gt;AA$270,AA$271,0),0)</f>
        <v>0</v>
      </c>
      <c r="AB294">
        <f>IF(doba!$V42&lt;=AB$270,IF(doba!$W42&gt;AB$270,AB$271,0),0)</f>
        <v>0</v>
      </c>
      <c r="AC294" s="1">
        <f t="shared" si="10"/>
        <v>0</v>
      </c>
      <c r="AH294">
        <f>IF(doba!$V42&lt;=AH$270,IF(doba!$W42&gt;AH$270,AH$271,0),0)</f>
        <v>0</v>
      </c>
      <c r="AI294">
        <f>IF(doba!$V42&lt;=AI$270,IF(doba!$W42&gt;AI$270,AI$271,0),0)</f>
        <v>0</v>
      </c>
      <c r="AJ294">
        <f>IF(doba!$V42&lt;=AJ$270,IF(doba!$W42&gt;AJ$270,AJ$271,0),0)</f>
        <v>0</v>
      </c>
      <c r="AK294">
        <f>IF(doba!$V42&lt;=AK$270,IF(doba!$W42&gt;AK$270,AK$271,0),0)</f>
        <v>0</v>
      </c>
      <c r="AL294">
        <f>IF(doba!$V42&lt;=AL$270,IF(doba!$W42&gt;AL$270,AL$271,0),0)</f>
        <v>0</v>
      </c>
      <c r="AM294">
        <f>IF(doba!$V42&lt;=AM$270,IF(doba!$W42&gt;AM$270,AM$271,0),0)</f>
        <v>0</v>
      </c>
      <c r="AN294">
        <f>IF(doba!$V42&lt;=AN$270,IF(doba!$W42&gt;AN$270,AN$271,0),0)</f>
        <v>0</v>
      </c>
      <c r="AO294">
        <f>IF(doba!$V42&lt;=AO$270,IF(doba!$W42&gt;AO$270,AO$271,0),0)</f>
        <v>0</v>
      </c>
      <c r="AP294">
        <f>IF(doba!$V42&lt;=AP$270,IF(doba!$W42&gt;AP$270,AP$271,0),0)</f>
        <v>0</v>
      </c>
      <c r="AQ294">
        <f>IF(doba!$V42&lt;=AQ$270,IF(doba!$W42&gt;AQ$270,AQ$271,0),0)</f>
        <v>0</v>
      </c>
      <c r="AR294">
        <f>IF(doba!$V42&lt;=AR$270,IF(doba!$W42&gt;AR$270,AR$271,0),0)</f>
        <v>0</v>
      </c>
      <c r="AS294">
        <f>IF(doba!$V42&lt;=AS$270,IF(doba!$W42&gt;AS$270,AS$271,0),0)</f>
        <v>0</v>
      </c>
      <c r="AT294">
        <f>IF(doba!$V42&lt;=AT$270,IF(doba!$W42&gt;AT$270,AT$271,0),0)</f>
        <v>0</v>
      </c>
      <c r="AU294">
        <f>IF(doba!$V42&lt;=AU$270,IF(doba!$W42&gt;AU$270,AU$271,0),0)</f>
        <v>0</v>
      </c>
      <c r="AV294">
        <f>IF(doba!$V42&lt;=AV$270,IF(doba!$W42&gt;AV$270,AV$271,0),0)</f>
        <v>0</v>
      </c>
      <c r="AW294">
        <f>IF(doba!$V42&lt;=AW$270,IF(doba!$W42&gt;AW$270,AW$271,0),0)</f>
        <v>0</v>
      </c>
      <c r="AX294">
        <f>IF(doba!$V42&lt;=AX$270,IF(doba!$W42&gt;AX$270,AX$271,0),0)</f>
        <v>0</v>
      </c>
      <c r="AY294">
        <f>IF(doba!$V42&lt;=AY$270,IF(doba!$W42&gt;AY$270,AY$271,0),0)</f>
        <v>0</v>
      </c>
      <c r="AZ294">
        <f>IF(doba!$V42&lt;=AZ$270,IF(doba!$W42&gt;AZ$270,AZ$271,0),0)</f>
        <v>0</v>
      </c>
      <c r="BA294">
        <f>IF(doba!$V42&lt;=BA$270,IF(doba!$W42&gt;BA$270,BA$271,0),0)</f>
        <v>0</v>
      </c>
      <c r="BB294">
        <f>IF(doba!$V42&lt;=BB$270,IF(doba!$W42&gt;BB$270,BB$271,0),0)</f>
        <v>0</v>
      </c>
      <c r="BC294">
        <f>IF(doba!$V42&lt;=BC$270,IF(doba!$W42&gt;BC$270,BC$271,0),0)</f>
        <v>0</v>
      </c>
      <c r="BD294">
        <f>IF(doba!$V42&lt;=BD$270,IF(doba!$W42&gt;BD$270,BD$271,0),0)</f>
        <v>0</v>
      </c>
      <c r="BE294">
        <f>IF(doba!$V42&lt;=BE$270,IF(doba!$W42&gt;BE$270,BE$271,0),0)</f>
        <v>0</v>
      </c>
      <c r="BF294" s="1">
        <f t="shared" si="11"/>
        <v>0</v>
      </c>
    </row>
    <row r="295" spans="1:58" x14ac:dyDescent="0.2">
      <c r="A295">
        <v>24</v>
      </c>
      <c r="B295">
        <f>doba!$V43</f>
        <v>0</v>
      </c>
      <c r="C295">
        <f>doba!$W43</f>
        <v>0</v>
      </c>
      <c r="E295">
        <f>IF(doba!$V43&lt;=E$270,IF(doba!$W43&gt;E$270,E$271,0),0)</f>
        <v>0</v>
      </c>
      <c r="F295">
        <f>IF(doba!$V43&lt;=F$270,IF(doba!$W43&gt;F$270,F$271,0),0)</f>
        <v>0</v>
      </c>
      <c r="G295">
        <f>IF(doba!$V43&lt;=G$270,IF(doba!$W43&gt;G$270,G$271,0),0)</f>
        <v>0</v>
      </c>
      <c r="H295">
        <f>IF(doba!$V43&lt;=H$270,IF(doba!$W43&gt;H$270,H$271,0),0)</f>
        <v>0</v>
      </c>
      <c r="I295">
        <f>IF(doba!$V43&lt;=I$270,IF(doba!$W43&gt;I$270,I$271,0),0)</f>
        <v>0</v>
      </c>
      <c r="J295">
        <f>IF(doba!$V43&lt;=J$270,IF(doba!$W43&gt;J$270,J$271,0),0)</f>
        <v>0</v>
      </c>
      <c r="K295">
        <f>IF(doba!$V43&lt;=K$270,IF(doba!$W43&gt;K$270,K$271,0),0)</f>
        <v>0</v>
      </c>
      <c r="L295">
        <f>IF(doba!$V43&lt;=L$270,IF(doba!$W43&gt;L$270,L$271,0),0)</f>
        <v>0</v>
      </c>
      <c r="M295">
        <f>IF(doba!$V43&lt;=M$270,IF(doba!$W43&gt;M$270,M$271,0),0)</f>
        <v>0</v>
      </c>
      <c r="N295">
        <f>IF(doba!$V43&lt;=N$270,IF(doba!$W43&gt;N$270,N$271,0),0)</f>
        <v>0</v>
      </c>
      <c r="O295">
        <f>IF(doba!$V43&lt;=O$270,IF(doba!$W43&gt;O$270,O$271,0),0)</f>
        <v>0</v>
      </c>
      <c r="P295">
        <f>IF(doba!$V43&lt;=P$270,IF(doba!$W43&gt;P$270,P$271,0),0)</f>
        <v>0</v>
      </c>
      <c r="Q295">
        <f>IF(doba!$V43&lt;=Q$270,IF(doba!$W43&gt;Q$270,Q$271,0),0)</f>
        <v>0</v>
      </c>
      <c r="R295">
        <f>IF(doba!$V43&lt;=R$270,IF(doba!$W43&gt;R$270,R$271,0),0)</f>
        <v>0</v>
      </c>
      <c r="S295">
        <f>IF(doba!$V43&lt;=S$270,IF(doba!$W43&gt;S$270,S$271,0),0)</f>
        <v>0</v>
      </c>
      <c r="T295">
        <f>IF(doba!$V43&lt;=T$270,IF(doba!$W43&gt;T$270,T$271,0),0)</f>
        <v>0</v>
      </c>
      <c r="U295">
        <f>IF(doba!$V43&lt;=U$270,IF(doba!$W43&gt;U$270,U$271,0),0)</f>
        <v>0</v>
      </c>
      <c r="V295">
        <f>IF(doba!$V43&lt;=V$270,IF(doba!$W43&gt;V$270,V$271,0),0)</f>
        <v>0</v>
      </c>
      <c r="W295">
        <f>IF(doba!$V43&lt;=W$270,IF(doba!$W43&gt;W$270,W$271,0),0)</f>
        <v>0</v>
      </c>
      <c r="X295">
        <f>IF(doba!$V43&lt;=X$270,IF(doba!$W43&gt;X$270,X$271,0),0)</f>
        <v>0</v>
      </c>
      <c r="Y295">
        <f>IF(doba!$V43&lt;=Y$270,IF(doba!$W43&gt;Y$270,Y$271,0),0)</f>
        <v>0</v>
      </c>
      <c r="Z295">
        <f>IF(doba!$V43&lt;=Z$270,IF(doba!$W43&gt;Z$270,Z$271,0),0)</f>
        <v>0</v>
      </c>
      <c r="AA295">
        <f>IF(doba!$V43&lt;=AA$270,IF(doba!$W43&gt;AA$270,AA$271,0),0)</f>
        <v>0</v>
      </c>
      <c r="AB295">
        <f>IF(doba!$V43&lt;=AB$270,IF(doba!$W43&gt;AB$270,AB$271,0),0)</f>
        <v>0</v>
      </c>
      <c r="AC295" s="1">
        <f t="shared" si="10"/>
        <v>0</v>
      </c>
      <c r="AH295">
        <f>IF(doba!$V43&lt;=AH$270,IF(doba!$W43&gt;AH$270,AH$271,0),0)</f>
        <v>0</v>
      </c>
      <c r="AI295">
        <f>IF(doba!$V43&lt;=AI$270,IF(doba!$W43&gt;AI$270,AI$271,0),0)</f>
        <v>0</v>
      </c>
      <c r="AJ295">
        <f>IF(doba!$V43&lt;=AJ$270,IF(doba!$W43&gt;AJ$270,AJ$271,0),0)</f>
        <v>0</v>
      </c>
      <c r="AK295">
        <f>IF(doba!$V43&lt;=AK$270,IF(doba!$W43&gt;AK$270,AK$271,0),0)</f>
        <v>0</v>
      </c>
      <c r="AL295">
        <f>IF(doba!$V43&lt;=AL$270,IF(doba!$W43&gt;AL$270,AL$271,0),0)</f>
        <v>0</v>
      </c>
      <c r="AM295">
        <f>IF(doba!$V43&lt;=AM$270,IF(doba!$W43&gt;AM$270,AM$271,0),0)</f>
        <v>0</v>
      </c>
      <c r="AN295">
        <f>IF(doba!$V43&lt;=AN$270,IF(doba!$W43&gt;AN$270,AN$271,0),0)</f>
        <v>0</v>
      </c>
      <c r="AO295">
        <f>IF(doba!$V43&lt;=AO$270,IF(doba!$W43&gt;AO$270,AO$271,0),0)</f>
        <v>0</v>
      </c>
      <c r="AP295">
        <f>IF(doba!$V43&lt;=AP$270,IF(doba!$W43&gt;AP$270,AP$271,0),0)</f>
        <v>0</v>
      </c>
      <c r="AQ295">
        <f>IF(doba!$V43&lt;=AQ$270,IF(doba!$W43&gt;AQ$270,AQ$271,0),0)</f>
        <v>0</v>
      </c>
      <c r="AR295">
        <f>IF(doba!$V43&lt;=AR$270,IF(doba!$W43&gt;AR$270,AR$271,0),0)</f>
        <v>0</v>
      </c>
      <c r="AS295">
        <f>IF(doba!$V43&lt;=AS$270,IF(doba!$W43&gt;AS$270,AS$271,0),0)</f>
        <v>0</v>
      </c>
      <c r="AT295">
        <f>IF(doba!$V43&lt;=AT$270,IF(doba!$W43&gt;AT$270,AT$271,0),0)</f>
        <v>0</v>
      </c>
      <c r="AU295">
        <f>IF(doba!$V43&lt;=AU$270,IF(doba!$W43&gt;AU$270,AU$271,0),0)</f>
        <v>0</v>
      </c>
      <c r="AV295">
        <f>IF(doba!$V43&lt;=AV$270,IF(doba!$W43&gt;AV$270,AV$271,0),0)</f>
        <v>0</v>
      </c>
      <c r="AW295">
        <f>IF(doba!$V43&lt;=AW$270,IF(doba!$W43&gt;AW$270,AW$271,0),0)</f>
        <v>0</v>
      </c>
      <c r="AX295">
        <f>IF(doba!$V43&lt;=AX$270,IF(doba!$W43&gt;AX$270,AX$271,0),0)</f>
        <v>0</v>
      </c>
      <c r="AY295">
        <f>IF(doba!$V43&lt;=AY$270,IF(doba!$W43&gt;AY$270,AY$271,0),0)</f>
        <v>0</v>
      </c>
      <c r="AZ295">
        <f>IF(doba!$V43&lt;=AZ$270,IF(doba!$W43&gt;AZ$270,AZ$271,0),0)</f>
        <v>0</v>
      </c>
      <c r="BA295">
        <f>IF(doba!$V43&lt;=BA$270,IF(doba!$W43&gt;BA$270,BA$271,0),0)</f>
        <v>0</v>
      </c>
      <c r="BB295">
        <f>IF(doba!$V43&lt;=BB$270,IF(doba!$W43&gt;BB$270,BB$271,0),0)</f>
        <v>0</v>
      </c>
      <c r="BC295">
        <f>IF(doba!$V43&lt;=BC$270,IF(doba!$W43&gt;BC$270,BC$271,0),0)</f>
        <v>0</v>
      </c>
      <c r="BD295">
        <f>IF(doba!$V43&lt;=BD$270,IF(doba!$W43&gt;BD$270,BD$271,0),0)</f>
        <v>0</v>
      </c>
      <c r="BE295">
        <f>IF(doba!$V43&lt;=BE$270,IF(doba!$W43&gt;BE$270,BE$271,0),0)</f>
        <v>0</v>
      </c>
      <c r="BF295" s="1">
        <f t="shared" si="11"/>
        <v>0</v>
      </c>
    </row>
    <row r="296" spans="1:58" x14ac:dyDescent="0.2">
      <c r="A296">
        <v>25</v>
      </c>
      <c r="B296">
        <f>doba!$V44</f>
        <v>0</v>
      </c>
      <c r="C296">
        <f>doba!$W44</f>
        <v>0</v>
      </c>
      <c r="E296">
        <f>IF(doba!$V44&lt;=E$270,IF(doba!$W44&gt;E$270,E$271,0),0)</f>
        <v>0</v>
      </c>
      <c r="F296">
        <f>IF(doba!$V44&lt;=F$270,IF(doba!$W44&gt;F$270,F$271,0),0)</f>
        <v>0</v>
      </c>
      <c r="G296">
        <f>IF(doba!$V44&lt;=G$270,IF(doba!$W44&gt;G$270,G$271,0),0)</f>
        <v>0</v>
      </c>
      <c r="H296">
        <f>IF(doba!$V44&lt;=H$270,IF(doba!$W44&gt;H$270,H$271,0),0)</f>
        <v>0</v>
      </c>
      <c r="I296">
        <f>IF(doba!$V44&lt;=I$270,IF(doba!$W44&gt;I$270,I$271,0),0)</f>
        <v>0</v>
      </c>
      <c r="J296">
        <f>IF(doba!$V44&lt;=J$270,IF(doba!$W44&gt;J$270,J$271,0),0)</f>
        <v>0</v>
      </c>
      <c r="K296">
        <f>IF(doba!$V44&lt;=K$270,IF(doba!$W44&gt;K$270,K$271,0),0)</f>
        <v>0</v>
      </c>
      <c r="L296">
        <f>IF(doba!$V44&lt;=L$270,IF(doba!$W44&gt;L$270,L$271,0),0)</f>
        <v>0</v>
      </c>
      <c r="M296">
        <f>IF(doba!$V44&lt;=M$270,IF(doba!$W44&gt;M$270,M$271,0),0)</f>
        <v>0</v>
      </c>
      <c r="N296">
        <f>IF(doba!$V44&lt;=N$270,IF(doba!$W44&gt;N$270,N$271,0),0)</f>
        <v>0</v>
      </c>
      <c r="O296">
        <f>IF(doba!$V44&lt;=O$270,IF(doba!$W44&gt;O$270,O$271,0),0)</f>
        <v>0</v>
      </c>
      <c r="P296">
        <f>IF(doba!$V44&lt;=P$270,IF(doba!$W44&gt;P$270,P$271,0),0)</f>
        <v>0</v>
      </c>
      <c r="Q296">
        <f>IF(doba!$V44&lt;=Q$270,IF(doba!$W44&gt;Q$270,Q$271,0),0)</f>
        <v>0</v>
      </c>
      <c r="R296">
        <f>IF(doba!$V44&lt;=R$270,IF(doba!$W44&gt;R$270,R$271,0),0)</f>
        <v>0</v>
      </c>
      <c r="S296">
        <f>IF(doba!$V44&lt;=S$270,IF(doba!$W44&gt;S$270,S$271,0),0)</f>
        <v>0</v>
      </c>
      <c r="T296">
        <f>IF(doba!$V44&lt;=T$270,IF(doba!$W44&gt;T$270,T$271,0),0)</f>
        <v>0</v>
      </c>
      <c r="U296">
        <f>IF(doba!$V44&lt;=U$270,IF(doba!$W44&gt;U$270,U$271,0),0)</f>
        <v>0</v>
      </c>
      <c r="V296">
        <f>IF(doba!$V44&lt;=V$270,IF(doba!$W44&gt;V$270,V$271,0),0)</f>
        <v>0</v>
      </c>
      <c r="W296">
        <f>IF(doba!$V44&lt;=W$270,IF(doba!$W44&gt;W$270,W$271,0),0)</f>
        <v>0</v>
      </c>
      <c r="X296">
        <f>IF(doba!$V44&lt;=X$270,IF(doba!$W44&gt;X$270,X$271,0),0)</f>
        <v>0</v>
      </c>
      <c r="Y296">
        <f>IF(doba!$V44&lt;=Y$270,IF(doba!$W44&gt;Y$270,Y$271,0),0)</f>
        <v>0</v>
      </c>
      <c r="Z296">
        <f>IF(doba!$V44&lt;=Z$270,IF(doba!$W44&gt;Z$270,Z$271,0),0)</f>
        <v>0</v>
      </c>
      <c r="AA296">
        <f>IF(doba!$V44&lt;=AA$270,IF(doba!$W44&gt;AA$270,AA$271,0),0)</f>
        <v>0</v>
      </c>
      <c r="AB296">
        <f>IF(doba!$V44&lt;=AB$270,IF(doba!$W44&gt;AB$270,AB$271,0),0)</f>
        <v>0</v>
      </c>
      <c r="AC296" s="1">
        <f t="shared" si="10"/>
        <v>0</v>
      </c>
      <c r="AH296">
        <f>IF(doba!$V44&lt;=AH$270,IF(doba!$W44&gt;AH$270,AH$271,0),0)</f>
        <v>0</v>
      </c>
      <c r="AI296">
        <f>IF(doba!$V44&lt;=AI$270,IF(doba!$W44&gt;AI$270,AI$271,0),0)</f>
        <v>0</v>
      </c>
      <c r="AJ296">
        <f>IF(doba!$V44&lt;=AJ$270,IF(doba!$W44&gt;AJ$270,AJ$271,0),0)</f>
        <v>0</v>
      </c>
      <c r="AK296">
        <f>IF(doba!$V44&lt;=AK$270,IF(doba!$W44&gt;AK$270,AK$271,0),0)</f>
        <v>0</v>
      </c>
      <c r="AL296">
        <f>IF(doba!$V44&lt;=AL$270,IF(doba!$W44&gt;AL$270,AL$271,0),0)</f>
        <v>0</v>
      </c>
      <c r="AM296">
        <f>IF(doba!$V44&lt;=AM$270,IF(doba!$W44&gt;AM$270,AM$271,0),0)</f>
        <v>0</v>
      </c>
      <c r="AN296">
        <f>IF(doba!$V44&lt;=AN$270,IF(doba!$W44&gt;AN$270,AN$271,0),0)</f>
        <v>0</v>
      </c>
      <c r="AO296">
        <f>IF(doba!$V44&lt;=AO$270,IF(doba!$W44&gt;AO$270,AO$271,0),0)</f>
        <v>0</v>
      </c>
      <c r="AP296">
        <f>IF(doba!$V44&lt;=AP$270,IF(doba!$W44&gt;AP$270,AP$271,0),0)</f>
        <v>0</v>
      </c>
      <c r="AQ296">
        <f>IF(doba!$V44&lt;=AQ$270,IF(doba!$W44&gt;AQ$270,AQ$271,0),0)</f>
        <v>0</v>
      </c>
      <c r="AR296">
        <f>IF(doba!$V44&lt;=AR$270,IF(doba!$W44&gt;AR$270,AR$271,0),0)</f>
        <v>0</v>
      </c>
      <c r="AS296">
        <f>IF(doba!$V44&lt;=AS$270,IF(doba!$W44&gt;AS$270,AS$271,0),0)</f>
        <v>0</v>
      </c>
      <c r="AT296">
        <f>IF(doba!$V44&lt;=AT$270,IF(doba!$W44&gt;AT$270,AT$271,0),0)</f>
        <v>0</v>
      </c>
      <c r="AU296">
        <f>IF(doba!$V44&lt;=AU$270,IF(doba!$W44&gt;AU$270,AU$271,0),0)</f>
        <v>0</v>
      </c>
      <c r="AV296">
        <f>IF(doba!$V44&lt;=AV$270,IF(doba!$W44&gt;AV$270,AV$271,0),0)</f>
        <v>0</v>
      </c>
      <c r="AW296">
        <f>IF(doba!$V44&lt;=AW$270,IF(doba!$W44&gt;AW$270,AW$271,0),0)</f>
        <v>0</v>
      </c>
      <c r="AX296">
        <f>IF(doba!$V44&lt;=AX$270,IF(doba!$W44&gt;AX$270,AX$271,0),0)</f>
        <v>0</v>
      </c>
      <c r="AY296">
        <f>IF(doba!$V44&lt;=AY$270,IF(doba!$W44&gt;AY$270,AY$271,0),0)</f>
        <v>0</v>
      </c>
      <c r="AZ296">
        <f>IF(doba!$V44&lt;=AZ$270,IF(doba!$W44&gt;AZ$270,AZ$271,0),0)</f>
        <v>0</v>
      </c>
      <c r="BA296">
        <f>IF(doba!$V44&lt;=BA$270,IF(doba!$W44&gt;BA$270,BA$271,0),0)</f>
        <v>0</v>
      </c>
      <c r="BB296">
        <f>IF(doba!$V44&lt;=BB$270,IF(doba!$W44&gt;BB$270,BB$271,0),0)</f>
        <v>0</v>
      </c>
      <c r="BC296">
        <f>IF(doba!$V44&lt;=BC$270,IF(doba!$W44&gt;BC$270,BC$271,0),0)</f>
        <v>0</v>
      </c>
      <c r="BD296">
        <f>IF(doba!$V44&lt;=BD$270,IF(doba!$W44&gt;BD$270,BD$271,0),0)</f>
        <v>0</v>
      </c>
      <c r="BE296">
        <f>IF(doba!$V44&lt;=BE$270,IF(doba!$W44&gt;BE$270,BE$271,0),0)</f>
        <v>0</v>
      </c>
      <c r="BF296" s="1">
        <f t="shared" si="11"/>
        <v>0</v>
      </c>
    </row>
    <row r="297" spans="1:58" x14ac:dyDescent="0.2">
      <c r="A297">
        <v>26</v>
      </c>
      <c r="B297">
        <f>doba!$V45</f>
        <v>0</v>
      </c>
      <c r="C297">
        <f>doba!$W45</f>
        <v>0</v>
      </c>
      <c r="E297">
        <f>IF(doba!$V45&lt;=E$270,IF(doba!$W45&gt;E$270,E$271,0),0)</f>
        <v>0</v>
      </c>
      <c r="F297">
        <f>IF(doba!$V45&lt;=F$270,IF(doba!$W45&gt;F$270,F$271,0),0)</f>
        <v>0</v>
      </c>
      <c r="G297">
        <f>IF(doba!$V45&lt;=G$270,IF(doba!$W45&gt;G$270,G$271,0),0)</f>
        <v>0</v>
      </c>
      <c r="H297">
        <f>IF(doba!$V45&lt;=H$270,IF(doba!$W45&gt;H$270,H$271,0),0)</f>
        <v>0</v>
      </c>
      <c r="I297">
        <f>IF(doba!$V45&lt;=I$270,IF(doba!$W45&gt;I$270,I$271,0),0)</f>
        <v>0</v>
      </c>
      <c r="J297">
        <f>IF(doba!$V45&lt;=J$270,IF(doba!$W45&gt;J$270,J$271,0),0)</f>
        <v>0</v>
      </c>
      <c r="K297">
        <f>IF(doba!$V45&lt;=K$270,IF(doba!$W45&gt;K$270,K$271,0),0)</f>
        <v>0</v>
      </c>
      <c r="L297">
        <f>IF(doba!$V45&lt;=L$270,IF(doba!$W45&gt;L$270,L$271,0),0)</f>
        <v>0</v>
      </c>
      <c r="M297">
        <f>IF(doba!$V45&lt;=M$270,IF(doba!$W45&gt;M$270,M$271,0),0)</f>
        <v>0</v>
      </c>
      <c r="N297">
        <f>IF(doba!$V45&lt;=N$270,IF(doba!$W45&gt;N$270,N$271,0),0)</f>
        <v>0</v>
      </c>
      <c r="O297">
        <f>IF(doba!$V45&lt;=O$270,IF(doba!$W45&gt;O$270,O$271,0),0)</f>
        <v>0</v>
      </c>
      <c r="P297">
        <f>IF(doba!$V45&lt;=P$270,IF(doba!$W45&gt;P$270,P$271,0),0)</f>
        <v>0</v>
      </c>
      <c r="Q297">
        <f>IF(doba!$V45&lt;=Q$270,IF(doba!$W45&gt;Q$270,Q$271,0),0)</f>
        <v>0</v>
      </c>
      <c r="R297">
        <f>IF(doba!$V45&lt;=R$270,IF(doba!$W45&gt;R$270,R$271,0),0)</f>
        <v>0</v>
      </c>
      <c r="S297">
        <f>IF(doba!$V45&lt;=S$270,IF(doba!$W45&gt;S$270,S$271,0),0)</f>
        <v>0</v>
      </c>
      <c r="T297">
        <f>IF(doba!$V45&lt;=T$270,IF(doba!$W45&gt;T$270,T$271,0),0)</f>
        <v>0</v>
      </c>
      <c r="U297">
        <f>IF(doba!$V45&lt;=U$270,IF(doba!$W45&gt;U$270,U$271,0),0)</f>
        <v>0</v>
      </c>
      <c r="V297">
        <f>IF(doba!$V45&lt;=V$270,IF(doba!$W45&gt;V$270,V$271,0),0)</f>
        <v>0</v>
      </c>
      <c r="W297">
        <f>IF(doba!$V45&lt;=W$270,IF(doba!$W45&gt;W$270,W$271,0),0)</f>
        <v>0</v>
      </c>
      <c r="X297">
        <f>IF(doba!$V45&lt;=X$270,IF(doba!$W45&gt;X$270,X$271,0),0)</f>
        <v>0</v>
      </c>
      <c r="Y297">
        <f>IF(doba!$V45&lt;=Y$270,IF(doba!$W45&gt;Y$270,Y$271,0),0)</f>
        <v>0</v>
      </c>
      <c r="Z297">
        <f>IF(doba!$V45&lt;=Z$270,IF(doba!$W45&gt;Z$270,Z$271,0),0)</f>
        <v>0</v>
      </c>
      <c r="AA297">
        <f>IF(doba!$V45&lt;=AA$270,IF(doba!$W45&gt;AA$270,AA$271,0),0)</f>
        <v>0</v>
      </c>
      <c r="AB297">
        <f>IF(doba!$V45&lt;=AB$270,IF(doba!$W45&gt;AB$270,AB$271,0),0)</f>
        <v>0</v>
      </c>
      <c r="AC297" s="1">
        <f t="shared" si="10"/>
        <v>0</v>
      </c>
      <c r="AH297">
        <f>IF(doba!$V45&lt;=AH$270,IF(doba!$W45&gt;AH$270,AH$271,0),0)</f>
        <v>0</v>
      </c>
      <c r="AI297">
        <f>IF(doba!$V45&lt;=AI$270,IF(doba!$W45&gt;AI$270,AI$271,0),0)</f>
        <v>0</v>
      </c>
      <c r="AJ297">
        <f>IF(doba!$V45&lt;=AJ$270,IF(doba!$W45&gt;AJ$270,AJ$271,0),0)</f>
        <v>0</v>
      </c>
      <c r="AK297">
        <f>IF(doba!$V45&lt;=AK$270,IF(doba!$W45&gt;AK$270,AK$271,0),0)</f>
        <v>0</v>
      </c>
      <c r="AL297">
        <f>IF(doba!$V45&lt;=AL$270,IF(doba!$W45&gt;AL$270,AL$271,0),0)</f>
        <v>0</v>
      </c>
      <c r="AM297">
        <f>IF(doba!$V45&lt;=AM$270,IF(doba!$W45&gt;AM$270,AM$271,0),0)</f>
        <v>0</v>
      </c>
      <c r="AN297">
        <f>IF(doba!$V45&lt;=AN$270,IF(doba!$W45&gt;AN$270,AN$271,0),0)</f>
        <v>0</v>
      </c>
      <c r="AO297">
        <f>IF(doba!$V45&lt;=AO$270,IF(doba!$W45&gt;AO$270,AO$271,0),0)</f>
        <v>0</v>
      </c>
      <c r="AP297">
        <f>IF(doba!$V45&lt;=AP$270,IF(doba!$W45&gt;AP$270,AP$271,0),0)</f>
        <v>0</v>
      </c>
      <c r="AQ297">
        <f>IF(doba!$V45&lt;=AQ$270,IF(doba!$W45&gt;AQ$270,AQ$271,0),0)</f>
        <v>0</v>
      </c>
      <c r="AR297">
        <f>IF(doba!$V45&lt;=AR$270,IF(doba!$W45&gt;AR$270,AR$271,0),0)</f>
        <v>0</v>
      </c>
      <c r="AS297">
        <f>IF(doba!$V45&lt;=AS$270,IF(doba!$W45&gt;AS$270,AS$271,0),0)</f>
        <v>0</v>
      </c>
      <c r="AT297">
        <f>IF(doba!$V45&lt;=AT$270,IF(doba!$W45&gt;AT$270,AT$271,0),0)</f>
        <v>0</v>
      </c>
      <c r="AU297">
        <f>IF(doba!$V45&lt;=AU$270,IF(doba!$W45&gt;AU$270,AU$271,0),0)</f>
        <v>0</v>
      </c>
      <c r="AV297">
        <f>IF(doba!$V45&lt;=AV$270,IF(doba!$W45&gt;AV$270,AV$271,0),0)</f>
        <v>0</v>
      </c>
      <c r="AW297">
        <f>IF(doba!$V45&lt;=AW$270,IF(doba!$W45&gt;AW$270,AW$271,0),0)</f>
        <v>0</v>
      </c>
      <c r="AX297">
        <f>IF(doba!$V45&lt;=AX$270,IF(doba!$W45&gt;AX$270,AX$271,0),0)</f>
        <v>0</v>
      </c>
      <c r="AY297">
        <f>IF(doba!$V45&lt;=AY$270,IF(doba!$W45&gt;AY$270,AY$271,0),0)</f>
        <v>0</v>
      </c>
      <c r="AZ297">
        <f>IF(doba!$V45&lt;=AZ$270,IF(doba!$W45&gt;AZ$270,AZ$271,0),0)</f>
        <v>0</v>
      </c>
      <c r="BA297">
        <f>IF(doba!$V45&lt;=BA$270,IF(doba!$W45&gt;BA$270,BA$271,0),0)</f>
        <v>0</v>
      </c>
      <c r="BB297">
        <f>IF(doba!$V45&lt;=BB$270,IF(doba!$W45&gt;BB$270,BB$271,0),0)</f>
        <v>0</v>
      </c>
      <c r="BC297">
        <f>IF(doba!$V45&lt;=BC$270,IF(doba!$W45&gt;BC$270,BC$271,0),0)</f>
        <v>0</v>
      </c>
      <c r="BD297">
        <f>IF(doba!$V45&lt;=BD$270,IF(doba!$W45&gt;BD$270,BD$271,0),0)</f>
        <v>0</v>
      </c>
      <c r="BE297">
        <f>IF(doba!$V45&lt;=BE$270,IF(doba!$W45&gt;BE$270,BE$271,0),0)</f>
        <v>0</v>
      </c>
      <c r="BF297" s="1">
        <f t="shared" si="11"/>
        <v>0</v>
      </c>
    </row>
    <row r="298" spans="1:58" x14ac:dyDescent="0.2">
      <c r="A298">
        <v>27</v>
      </c>
      <c r="B298">
        <f>doba!$V46</f>
        <v>0</v>
      </c>
      <c r="C298">
        <f>doba!$W46</f>
        <v>0</v>
      </c>
      <c r="E298">
        <f>IF(doba!$V46&lt;=E$270,IF(doba!$W46&gt;E$270,E$271,0),0)</f>
        <v>0</v>
      </c>
      <c r="F298">
        <f>IF(doba!$V46&lt;=F$270,IF(doba!$W46&gt;F$270,F$271,0),0)</f>
        <v>0</v>
      </c>
      <c r="G298">
        <f>IF(doba!$V46&lt;=G$270,IF(doba!$W46&gt;G$270,G$271,0),0)</f>
        <v>0</v>
      </c>
      <c r="H298">
        <f>IF(doba!$V46&lt;=H$270,IF(doba!$W46&gt;H$270,H$271,0),0)</f>
        <v>0</v>
      </c>
      <c r="I298">
        <f>IF(doba!$V46&lt;=I$270,IF(doba!$W46&gt;I$270,I$271,0),0)</f>
        <v>0</v>
      </c>
      <c r="J298">
        <f>IF(doba!$V46&lt;=J$270,IF(doba!$W46&gt;J$270,J$271,0),0)</f>
        <v>0</v>
      </c>
      <c r="K298">
        <f>IF(doba!$V46&lt;=K$270,IF(doba!$W46&gt;K$270,K$271,0),0)</f>
        <v>0</v>
      </c>
      <c r="L298">
        <f>IF(doba!$V46&lt;=L$270,IF(doba!$W46&gt;L$270,L$271,0),0)</f>
        <v>0</v>
      </c>
      <c r="M298">
        <f>IF(doba!$V46&lt;=M$270,IF(doba!$W46&gt;M$270,M$271,0),0)</f>
        <v>0</v>
      </c>
      <c r="N298">
        <f>IF(doba!$V46&lt;=N$270,IF(doba!$W46&gt;N$270,N$271,0),0)</f>
        <v>0</v>
      </c>
      <c r="O298">
        <f>IF(doba!$V46&lt;=O$270,IF(doba!$W46&gt;O$270,O$271,0),0)</f>
        <v>0</v>
      </c>
      <c r="P298">
        <f>IF(doba!$V46&lt;=P$270,IF(doba!$W46&gt;P$270,P$271,0),0)</f>
        <v>0</v>
      </c>
      <c r="Q298">
        <f>IF(doba!$V46&lt;=Q$270,IF(doba!$W46&gt;Q$270,Q$271,0),0)</f>
        <v>0</v>
      </c>
      <c r="R298">
        <f>IF(doba!$V46&lt;=R$270,IF(doba!$W46&gt;R$270,R$271,0),0)</f>
        <v>0</v>
      </c>
      <c r="S298">
        <f>IF(doba!$V46&lt;=S$270,IF(doba!$W46&gt;S$270,S$271,0),0)</f>
        <v>0</v>
      </c>
      <c r="T298">
        <f>IF(doba!$V46&lt;=T$270,IF(doba!$W46&gt;T$270,T$271,0),0)</f>
        <v>0</v>
      </c>
      <c r="U298">
        <f>IF(doba!$V46&lt;=U$270,IF(doba!$W46&gt;U$270,U$271,0),0)</f>
        <v>0</v>
      </c>
      <c r="V298">
        <f>IF(doba!$V46&lt;=V$270,IF(doba!$W46&gt;V$270,V$271,0),0)</f>
        <v>0</v>
      </c>
      <c r="W298">
        <f>IF(doba!$V46&lt;=W$270,IF(doba!$W46&gt;W$270,W$271,0),0)</f>
        <v>0</v>
      </c>
      <c r="X298">
        <f>IF(doba!$V46&lt;=X$270,IF(doba!$W46&gt;X$270,X$271,0),0)</f>
        <v>0</v>
      </c>
      <c r="Y298">
        <f>IF(doba!$V46&lt;=Y$270,IF(doba!$W46&gt;Y$270,Y$271,0),0)</f>
        <v>0</v>
      </c>
      <c r="Z298">
        <f>IF(doba!$V46&lt;=Z$270,IF(doba!$W46&gt;Z$270,Z$271,0),0)</f>
        <v>0</v>
      </c>
      <c r="AA298">
        <f>IF(doba!$V46&lt;=AA$270,IF(doba!$W46&gt;AA$270,AA$271,0),0)</f>
        <v>0</v>
      </c>
      <c r="AB298">
        <f>IF(doba!$V46&lt;=AB$270,IF(doba!$W46&gt;AB$270,AB$271,0),0)</f>
        <v>0</v>
      </c>
      <c r="AC298" s="1">
        <f t="shared" si="10"/>
        <v>0</v>
      </c>
      <c r="AH298">
        <f>IF(doba!$V46&lt;=AH$270,IF(doba!$W46&gt;AH$270,AH$271,0),0)</f>
        <v>0</v>
      </c>
      <c r="AI298">
        <f>IF(doba!$V46&lt;=AI$270,IF(doba!$W46&gt;AI$270,AI$271,0),0)</f>
        <v>0</v>
      </c>
      <c r="AJ298">
        <f>IF(doba!$V46&lt;=AJ$270,IF(doba!$W46&gt;AJ$270,AJ$271,0),0)</f>
        <v>0</v>
      </c>
      <c r="AK298">
        <f>IF(doba!$V46&lt;=AK$270,IF(doba!$W46&gt;AK$270,AK$271,0),0)</f>
        <v>0</v>
      </c>
      <c r="AL298">
        <f>IF(doba!$V46&lt;=AL$270,IF(doba!$W46&gt;AL$270,AL$271,0),0)</f>
        <v>0</v>
      </c>
      <c r="AM298">
        <f>IF(doba!$V46&lt;=AM$270,IF(doba!$W46&gt;AM$270,AM$271,0),0)</f>
        <v>0</v>
      </c>
      <c r="AN298">
        <f>IF(doba!$V46&lt;=AN$270,IF(doba!$W46&gt;AN$270,AN$271,0),0)</f>
        <v>0</v>
      </c>
      <c r="AO298">
        <f>IF(doba!$V46&lt;=AO$270,IF(doba!$W46&gt;AO$270,AO$271,0),0)</f>
        <v>0</v>
      </c>
      <c r="AP298">
        <f>IF(doba!$V46&lt;=AP$270,IF(doba!$W46&gt;AP$270,AP$271,0),0)</f>
        <v>0</v>
      </c>
      <c r="AQ298">
        <f>IF(doba!$V46&lt;=AQ$270,IF(doba!$W46&gt;AQ$270,AQ$271,0),0)</f>
        <v>0</v>
      </c>
      <c r="AR298">
        <f>IF(doba!$V46&lt;=AR$270,IF(doba!$W46&gt;AR$270,AR$271,0),0)</f>
        <v>0</v>
      </c>
      <c r="AS298">
        <f>IF(doba!$V46&lt;=AS$270,IF(doba!$W46&gt;AS$270,AS$271,0),0)</f>
        <v>0</v>
      </c>
      <c r="AT298">
        <f>IF(doba!$V46&lt;=AT$270,IF(doba!$W46&gt;AT$270,AT$271,0),0)</f>
        <v>0</v>
      </c>
      <c r="AU298">
        <f>IF(doba!$V46&lt;=AU$270,IF(doba!$W46&gt;AU$270,AU$271,0),0)</f>
        <v>0</v>
      </c>
      <c r="AV298">
        <f>IF(doba!$V46&lt;=AV$270,IF(doba!$W46&gt;AV$270,AV$271,0),0)</f>
        <v>0</v>
      </c>
      <c r="AW298">
        <f>IF(doba!$V46&lt;=AW$270,IF(doba!$W46&gt;AW$270,AW$271,0),0)</f>
        <v>0</v>
      </c>
      <c r="AX298">
        <f>IF(doba!$V46&lt;=AX$270,IF(doba!$W46&gt;AX$270,AX$271,0),0)</f>
        <v>0</v>
      </c>
      <c r="AY298">
        <f>IF(doba!$V46&lt;=AY$270,IF(doba!$W46&gt;AY$270,AY$271,0),0)</f>
        <v>0</v>
      </c>
      <c r="AZ298">
        <f>IF(doba!$V46&lt;=AZ$270,IF(doba!$W46&gt;AZ$270,AZ$271,0),0)</f>
        <v>0</v>
      </c>
      <c r="BA298">
        <f>IF(doba!$V46&lt;=BA$270,IF(doba!$W46&gt;BA$270,BA$271,0),0)</f>
        <v>0</v>
      </c>
      <c r="BB298">
        <f>IF(doba!$V46&lt;=BB$270,IF(doba!$W46&gt;BB$270,BB$271,0),0)</f>
        <v>0</v>
      </c>
      <c r="BC298">
        <f>IF(doba!$V46&lt;=BC$270,IF(doba!$W46&gt;BC$270,BC$271,0),0)</f>
        <v>0</v>
      </c>
      <c r="BD298">
        <f>IF(doba!$V46&lt;=BD$270,IF(doba!$W46&gt;BD$270,BD$271,0),0)</f>
        <v>0</v>
      </c>
      <c r="BE298">
        <f>IF(doba!$V46&lt;=BE$270,IF(doba!$W46&gt;BE$270,BE$271,0),0)</f>
        <v>0</v>
      </c>
      <c r="BF298" s="1">
        <f t="shared" si="11"/>
        <v>0</v>
      </c>
    </row>
    <row r="299" spans="1:58" x14ac:dyDescent="0.2">
      <c r="A299">
        <v>28</v>
      </c>
      <c r="B299">
        <f>doba!$V47</f>
        <v>0</v>
      </c>
      <c r="C299">
        <f>doba!$W47</f>
        <v>0</v>
      </c>
      <c r="E299">
        <f>IF(doba!$V47&lt;=E$270,IF(doba!$W47&gt;E$270,E$271,0),0)</f>
        <v>0</v>
      </c>
      <c r="F299">
        <f>IF(doba!$V47&lt;=F$270,IF(doba!$W47&gt;F$270,F$271,0),0)</f>
        <v>0</v>
      </c>
      <c r="G299">
        <f>IF(doba!$V47&lt;=G$270,IF(doba!$W47&gt;G$270,G$271,0),0)</f>
        <v>0</v>
      </c>
      <c r="H299">
        <f>IF(doba!$V47&lt;=H$270,IF(doba!$W47&gt;H$270,H$271,0),0)</f>
        <v>0</v>
      </c>
      <c r="I299">
        <f>IF(doba!$V47&lt;=I$270,IF(doba!$W47&gt;I$270,I$271,0),0)</f>
        <v>0</v>
      </c>
      <c r="J299">
        <f>IF(doba!$V47&lt;=J$270,IF(doba!$W47&gt;J$270,J$271,0),0)</f>
        <v>0</v>
      </c>
      <c r="K299">
        <f>IF(doba!$V47&lt;=K$270,IF(doba!$W47&gt;K$270,K$271,0),0)</f>
        <v>0</v>
      </c>
      <c r="L299">
        <f>IF(doba!$V47&lt;=L$270,IF(doba!$W47&gt;L$270,L$271,0),0)</f>
        <v>0</v>
      </c>
      <c r="M299">
        <f>IF(doba!$V47&lt;=M$270,IF(doba!$W47&gt;M$270,M$271,0),0)</f>
        <v>0</v>
      </c>
      <c r="N299">
        <f>IF(doba!$V47&lt;=N$270,IF(doba!$W47&gt;N$270,N$271,0),0)</f>
        <v>0</v>
      </c>
      <c r="O299">
        <f>IF(doba!$V47&lt;=O$270,IF(doba!$W47&gt;O$270,O$271,0),0)</f>
        <v>0</v>
      </c>
      <c r="P299">
        <f>IF(doba!$V47&lt;=P$270,IF(doba!$W47&gt;P$270,P$271,0),0)</f>
        <v>0</v>
      </c>
      <c r="Q299">
        <f>IF(doba!$V47&lt;=Q$270,IF(doba!$W47&gt;Q$270,Q$271,0),0)</f>
        <v>0</v>
      </c>
      <c r="R299">
        <f>IF(doba!$V47&lt;=R$270,IF(doba!$W47&gt;R$270,R$271,0),0)</f>
        <v>0</v>
      </c>
      <c r="S299">
        <f>IF(doba!$V47&lt;=S$270,IF(doba!$W47&gt;S$270,S$271,0),0)</f>
        <v>0</v>
      </c>
      <c r="T299">
        <f>IF(doba!$V47&lt;=T$270,IF(doba!$W47&gt;T$270,T$271,0),0)</f>
        <v>0</v>
      </c>
      <c r="U299">
        <f>IF(doba!$V47&lt;=U$270,IF(doba!$W47&gt;U$270,U$271,0),0)</f>
        <v>0</v>
      </c>
      <c r="V299">
        <f>IF(doba!$V47&lt;=V$270,IF(doba!$W47&gt;V$270,V$271,0),0)</f>
        <v>0</v>
      </c>
      <c r="W299">
        <f>IF(doba!$V47&lt;=W$270,IF(doba!$W47&gt;W$270,W$271,0),0)</f>
        <v>0</v>
      </c>
      <c r="X299">
        <f>IF(doba!$V47&lt;=X$270,IF(doba!$W47&gt;X$270,X$271,0),0)</f>
        <v>0</v>
      </c>
      <c r="Y299">
        <f>IF(doba!$V47&lt;=Y$270,IF(doba!$W47&gt;Y$270,Y$271,0),0)</f>
        <v>0</v>
      </c>
      <c r="Z299">
        <f>IF(doba!$V47&lt;=Z$270,IF(doba!$W47&gt;Z$270,Z$271,0),0)</f>
        <v>0</v>
      </c>
      <c r="AA299">
        <f>IF(doba!$V47&lt;=AA$270,IF(doba!$W47&gt;AA$270,AA$271,0),0)</f>
        <v>0</v>
      </c>
      <c r="AB299">
        <f>IF(doba!$V47&lt;=AB$270,IF(doba!$W47&gt;AB$270,AB$271,0),0)</f>
        <v>0</v>
      </c>
      <c r="AC299" s="1">
        <f t="shared" si="10"/>
        <v>0</v>
      </c>
      <c r="AH299">
        <f>IF(doba!$V47&lt;=AH$270,IF(doba!$W47&gt;AH$270,AH$271,0),0)</f>
        <v>0</v>
      </c>
      <c r="AI299">
        <f>IF(doba!$V47&lt;=AI$270,IF(doba!$W47&gt;AI$270,AI$271,0),0)</f>
        <v>0</v>
      </c>
      <c r="AJ299">
        <f>IF(doba!$V47&lt;=AJ$270,IF(doba!$W47&gt;AJ$270,AJ$271,0),0)</f>
        <v>0</v>
      </c>
      <c r="AK299">
        <f>IF(doba!$V47&lt;=AK$270,IF(doba!$W47&gt;AK$270,AK$271,0),0)</f>
        <v>0</v>
      </c>
      <c r="AL299">
        <f>IF(doba!$V47&lt;=AL$270,IF(doba!$W47&gt;AL$270,AL$271,0),0)</f>
        <v>0</v>
      </c>
      <c r="AM299">
        <f>IF(doba!$V47&lt;=AM$270,IF(doba!$W47&gt;AM$270,AM$271,0),0)</f>
        <v>0</v>
      </c>
      <c r="AN299">
        <f>IF(doba!$V47&lt;=AN$270,IF(doba!$W47&gt;AN$270,AN$271,0),0)</f>
        <v>0</v>
      </c>
      <c r="AO299">
        <f>IF(doba!$V47&lt;=AO$270,IF(doba!$W47&gt;AO$270,AO$271,0),0)</f>
        <v>0</v>
      </c>
      <c r="AP299">
        <f>IF(doba!$V47&lt;=AP$270,IF(doba!$W47&gt;AP$270,AP$271,0),0)</f>
        <v>0</v>
      </c>
      <c r="AQ299">
        <f>IF(doba!$V47&lt;=AQ$270,IF(doba!$W47&gt;AQ$270,AQ$271,0),0)</f>
        <v>0</v>
      </c>
      <c r="AR299">
        <f>IF(doba!$V47&lt;=AR$270,IF(doba!$W47&gt;AR$270,AR$271,0),0)</f>
        <v>0</v>
      </c>
      <c r="AS299">
        <f>IF(doba!$V47&lt;=AS$270,IF(doba!$W47&gt;AS$270,AS$271,0),0)</f>
        <v>0</v>
      </c>
      <c r="AT299">
        <f>IF(doba!$V47&lt;=AT$270,IF(doba!$W47&gt;AT$270,AT$271,0),0)</f>
        <v>0</v>
      </c>
      <c r="AU299">
        <f>IF(doba!$V47&lt;=AU$270,IF(doba!$W47&gt;AU$270,AU$271,0),0)</f>
        <v>0</v>
      </c>
      <c r="AV299">
        <f>IF(doba!$V47&lt;=AV$270,IF(doba!$W47&gt;AV$270,AV$271,0),0)</f>
        <v>0</v>
      </c>
      <c r="AW299">
        <f>IF(doba!$V47&lt;=AW$270,IF(doba!$W47&gt;AW$270,AW$271,0),0)</f>
        <v>0</v>
      </c>
      <c r="AX299">
        <f>IF(doba!$V47&lt;=AX$270,IF(doba!$W47&gt;AX$270,AX$271,0),0)</f>
        <v>0</v>
      </c>
      <c r="AY299">
        <f>IF(doba!$V47&lt;=AY$270,IF(doba!$W47&gt;AY$270,AY$271,0),0)</f>
        <v>0</v>
      </c>
      <c r="AZ299">
        <f>IF(doba!$V47&lt;=AZ$270,IF(doba!$W47&gt;AZ$270,AZ$271,0),0)</f>
        <v>0</v>
      </c>
      <c r="BA299">
        <f>IF(doba!$V47&lt;=BA$270,IF(doba!$W47&gt;BA$270,BA$271,0),0)</f>
        <v>0</v>
      </c>
      <c r="BB299">
        <f>IF(doba!$V47&lt;=BB$270,IF(doba!$W47&gt;BB$270,BB$271,0),0)</f>
        <v>0</v>
      </c>
      <c r="BC299">
        <f>IF(doba!$V47&lt;=BC$270,IF(doba!$W47&gt;BC$270,BC$271,0),0)</f>
        <v>0</v>
      </c>
      <c r="BD299">
        <f>IF(doba!$V47&lt;=BD$270,IF(doba!$W47&gt;BD$270,BD$271,0),0)</f>
        <v>0</v>
      </c>
      <c r="BE299">
        <f>IF(doba!$V47&lt;=BE$270,IF(doba!$W47&gt;BE$270,BE$271,0),0)</f>
        <v>0</v>
      </c>
      <c r="BF299" s="1">
        <f t="shared" si="11"/>
        <v>0</v>
      </c>
    </row>
    <row r="300" spans="1:58" x14ac:dyDescent="0.2">
      <c r="A300">
        <v>29</v>
      </c>
      <c r="B300">
        <f>doba!$V48</f>
        <v>0</v>
      </c>
      <c r="C300">
        <f>doba!$W48</f>
        <v>0</v>
      </c>
      <c r="E300">
        <f>IF(doba!$V48&lt;=E$270,IF(doba!$W48&gt;E$270,E$271,0),0)</f>
        <v>0</v>
      </c>
      <c r="F300">
        <f>IF(doba!$V48&lt;=F$270,IF(doba!$W48&gt;F$270,F$271,0),0)</f>
        <v>0</v>
      </c>
      <c r="G300">
        <f>IF(doba!$V48&lt;=G$270,IF(doba!$W48&gt;G$270,G$271,0),0)</f>
        <v>0</v>
      </c>
      <c r="H300">
        <f>IF(doba!$V48&lt;=H$270,IF(doba!$W48&gt;H$270,H$271,0),0)</f>
        <v>0</v>
      </c>
      <c r="I300">
        <f>IF(doba!$V48&lt;=I$270,IF(doba!$W48&gt;I$270,I$271,0),0)</f>
        <v>0</v>
      </c>
      <c r="J300">
        <f>IF(doba!$V48&lt;=J$270,IF(doba!$W48&gt;J$270,J$271,0),0)</f>
        <v>0</v>
      </c>
      <c r="K300">
        <f>IF(doba!$V48&lt;=K$270,IF(doba!$W48&gt;K$270,K$271,0),0)</f>
        <v>0</v>
      </c>
      <c r="L300">
        <f>IF(doba!$V48&lt;=L$270,IF(doba!$W48&gt;L$270,L$271,0),0)</f>
        <v>0</v>
      </c>
      <c r="M300">
        <f>IF(doba!$V48&lt;=M$270,IF(doba!$W48&gt;M$270,M$271,0),0)</f>
        <v>0</v>
      </c>
      <c r="N300">
        <f>IF(doba!$V48&lt;=N$270,IF(doba!$W48&gt;N$270,N$271,0),0)</f>
        <v>0</v>
      </c>
      <c r="O300">
        <f>IF(doba!$V48&lt;=O$270,IF(doba!$W48&gt;O$270,O$271,0),0)</f>
        <v>0</v>
      </c>
      <c r="P300">
        <f>IF(doba!$V48&lt;=P$270,IF(doba!$W48&gt;P$270,P$271,0),0)</f>
        <v>0</v>
      </c>
      <c r="Q300">
        <f>IF(doba!$V48&lt;=Q$270,IF(doba!$W48&gt;Q$270,Q$271,0),0)</f>
        <v>0</v>
      </c>
      <c r="R300">
        <f>IF(doba!$V48&lt;=R$270,IF(doba!$W48&gt;R$270,R$271,0),0)</f>
        <v>0</v>
      </c>
      <c r="S300">
        <f>IF(doba!$V48&lt;=S$270,IF(doba!$W48&gt;S$270,S$271,0),0)</f>
        <v>0</v>
      </c>
      <c r="T300">
        <f>IF(doba!$V48&lt;=T$270,IF(doba!$W48&gt;T$270,T$271,0),0)</f>
        <v>0</v>
      </c>
      <c r="U300">
        <f>IF(doba!$V48&lt;=U$270,IF(doba!$W48&gt;U$270,U$271,0),0)</f>
        <v>0</v>
      </c>
      <c r="V300">
        <f>IF(doba!$V48&lt;=V$270,IF(doba!$W48&gt;V$270,V$271,0),0)</f>
        <v>0</v>
      </c>
      <c r="W300">
        <f>IF(doba!$V48&lt;=W$270,IF(doba!$W48&gt;W$270,W$271,0),0)</f>
        <v>0</v>
      </c>
      <c r="X300">
        <f>IF(doba!$V48&lt;=X$270,IF(doba!$W48&gt;X$270,X$271,0),0)</f>
        <v>0</v>
      </c>
      <c r="Y300">
        <f>IF(doba!$V48&lt;=Y$270,IF(doba!$W48&gt;Y$270,Y$271,0),0)</f>
        <v>0</v>
      </c>
      <c r="Z300">
        <f>IF(doba!$V48&lt;=Z$270,IF(doba!$W48&gt;Z$270,Z$271,0),0)</f>
        <v>0</v>
      </c>
      <c r="AA300">
        <f>IF(doba!$V48&lt;=AA$270,IF(doba!$W48&gt;AA$270,AA$271,0),0)</f>
        <v>0</v>
      </c>
      <c r="AB300">
        <f>IF(doba!$V48&lt;=AB$270,IF(doba!$W48&gt;AB$270,AB$271,0),0)</f>
        <v>0</v>
      </c>
      <c r="AC300" s="1">
        <f t="shared" si="10"/>
        <v>0</v>
      </c>
      <c r="AH300">
        <f>IF(doba!$V48&lt;=AH$270,IF(doba!$W48&gt;AH$270,AH$271,0),0)</f>
        <v>0</v>
      </c>
      <c r="AI300">
        <f>IF(doba!$V48&lt;=AI$270,IF(doba!$W48&gt;AI$270,AI$271,0),0)</f>
        <v>0</v>
      </c>
      <c r="AJ300">
        <f>IF(doba!$V48&lt;=AJ$270,IF(doba!$W48&gt;AJ$270,AJ$271,0),0)</f>
        <v>0</v>
      </c>
      <c r="AK300">
        <f>IF(doba!$V48&lt;=AK$270,IF(doba!$W48&gt;AK$270,AK$271,0),0)</f>
        <v>0</v>
      </c>
      <c r="AL300">
        <f>IF(doba!$V48&lt;=AL$270,IF(doba!$W48&gt;AL$270,AL$271,0),0)</f>
        <v>0</v>
      </c>
      <c r="AM300">
        <f>IF(doba!$V48&lt;=AM$270,IF(doba!$W48&gt;AM$270,AM$271,0),0)</f>
        <v>0</v>
      </c>
      <c r="AN300">
        <f>IF(doba!$V48&lt;=AN$270,IF(doba!$W48&gt;AN$270,AN$271,0),0)</f>
        <v>0</v>
      </c>
      <c r="AO300">
        <f>IF(doba!$V48&lt;=AO$270,IF(doba!$W48&gt;AO$270,AO$271,0),0)</f>
        <v>0</v>
      </c>
      <c r="AP300">
        <f>IF(doba!$V48&lt;=AP$270,IF(doba!$W48&gt;AP$270,AP$271,0),0)</f>
        <v>0</v>
      </c>
      <c r="AQ300">
        <f>IF(doba!$V48&lt;=AQ$270,IF(doba!$W48&gt;AQ$270,AQ$271,0),0)</f>
        <v>0</v>
      </c>
      <c r="AR300">
        <f>IF(doba!$V48&lt;=AR$270,IF(doba!$W48&gt;AR$270,AR$271,0),0)</f>
        <v>0</v>
      </c>
      <c r="AS300">
        <f>IF(doba!$V48&lt;=AS$270,IF(doba!$W48&gt;AS$270,AS$271,0),0)</f>
        <v>0</v>
      </c>
      <c r="AT300">
        <f>IF(doba!$V48&lt;=AT$270,IF(doba!$W48&gt;AT$270,AT$271,0),0)</f>
        <v>0</v>
      </c>
      <c r="AU300">
        <f>IF(doba!$V48&lt;=AU$270,IF(doba!$W48&gt;AU$270,AU$271,0),0)</f>
        <v>0</v>
      </c>
      <c r="AV300">
        <f>IF(doba!$V48&lt;=AV$270,IF(doba!$W48&gt;AV$270,AV$271,0),0)</f>
        <v>0</v>
      </c>
      <c r="AW300">
        <f>IF(doba!$V48&lt;=AW$270,IF(doba!$W48&gt;AW$270,AW$271,0),0)</f>
        <v>0</v>
      </c>
      <c r="AX300">
        <f>IF(doba!$V48&lt;=AX$270,IF(doba!$W48&gt;AX$270,AX$271,0),0)</f>
        <v>0</v>
      </c>
      <c r="AY300">
        <f>IF(doba!$V48&lt;=AY$270,IF(doba!$W48&gt;AY$270,AY$271,0),0)</f>
        <v>0</v>
      </c>
      <c r="AZ300">
        <f>IF(doba!$V48&lt;=AZ$270,IF(doba!$W48&gt;AZ$270,AZ$271,0),0)</f>
        <v>0</v>
      </c>
      <c r="BA300">
        <f>IF(doba!$V48&lt;=BA$270,IF(doba!$W48&gt;BA$270,BA$271,0),0)</f>
        <v>0</v>
      </c>
      <c r="BB300">
        <f>IF(doba!$V48&lt;=BB$270,IF(doba!$W48&gt;BB$270,BB$271,0),0)</f>
        <v>0</v>
      </c>
      <c r="BC300">
        <f>IF(doba!$V48&lt;=BC$270,IF(doba!$W48&gt;BC$270,BC$271,0),0)</f>
        <v>0</v>
      </c>
      <c r="BD300">
        <f>IF(doba!$V48&lt;=BD$270,IF(doba!$W48&gt;BD$270,BD$271,0),0)</f>
        <v>0</v>
      </c>
      <c r="BE300">
        <f>IF(doba!$V48&lt;=BE$270,IF(doba!$W48&gt;BE$270,BE$271,0),0)</f>
        <v>0</v>
      </c>
      <c r="BF300" s="1">
        <f t="shared" si="11"/>
        <v>0</v>
      </c>
    </row>
    <row r="301" spans="1:58" x14ac:dyDescent="0.2">
      <c r="A301">
        <v>30</v>
      </c>
      <c r="B301">
        <f>doba!$V49</f>
        <v>0</v>
      </c>
      <c r="C301">
        <f>doba!$W49</f>
        <v>0</v>
      </c>
      <c r="E301">
        <f>IF(doba!$V49&lt;=E$270,IF(doba!$W49&gt;E$270,E$271,0),0)</f>
        <v>0</v>
      </c>
      <c r="F301">
        <f>IF(doba!$V49&lt;=F$270,IF(doba!$W49&gt;F$270,F$271,0),0)</f>
        <v>0</v>
      </c>
      <c r="G301">
        <f>IF(doba!$V49&lt;=G$270,IF(doba!$W49&gt;G$270,G$271,0),0)</f>
        <v>0</v>
      </c>
      <c r="H301">
        <f>IF(doba!$V49&lt;=H$270,IF(doba!$W49&gt;H$270,H$271,0),0)</f>
        <v>0</v>
      </c>
      <c r="I301">
        <f>IF(doba!$V49&lt;=I$270,IF(doba!$W49&gt;I$270,I$271,0),0)</f>
        <v>0</v>
      </c>
      <c r="J301">
        <f>IF(doba!$V49&lt;=J$270,IF(doba!$W49&gt;J$270,J$271,0),0)</f>
        <v>0</v>
      </c>
      <c r="K301">
        <f>IF(doba!$V49&lt;=K$270,IF(doba!$W49&gt;K$270,K$271,0),0)</f>
        <v>0</v>
      </c>
      <c r="L301">
        <f>IF(doba!$V49&lt;=L$270,IF(doba!$W49&gt;L$270,L$271,0),0)</f>
        <v>0</v>
      </c>
      <c r="M301">
        <f>IF(doba!$V49&lt;=M$270,IF(doba!$W49&gt;M$270,M$271,0),0)</f>
        <v>0</v>
      </c>
      <c r="N301">
        <f>IF(doba!$V49&lt;=N$270,IF(doba!$W49&gt;N$270,N$271,0),0)</f>
        <v>0</v>
      </c>
      <c r="O301">
        <f>IF(doba!$V49&lt;=O$270,IF(doba!$W49&gt;O$270,O$271,0),0)</f>
        <v>0</v>
      </c>
      <c r="P301">
        <f>IF(doba!$V49&lt;=P$270,IF(doba!$W49&gt;P$270,P$271,0),0)</f>
        <v>0</v>
      </c>
      <c r="Q301">
        <f>IF(doba!$V49&lt;=Q$270,IF(doba!$W49&gt;Q$270,Q$271,0),0)</f>
        <v>0</v>
      </c>
      <c r="R301">
        <f>IF(doba!$V49&lt;=R$270,IF(doba!$W49&gt;R$270,R$271,0),0)</f>
        <v>0</v>
      </c>
      <c r="S301">
        <f>IF(doba!$V49&lt;=S$270,IF(doba!$W49&gt;S$270,S$271,0),0)</f>
        <v>0</v>
      </c>
      <c r="T301">
        <f>IF(doba!$V49&lt;=T$270,IF(doba!$W49&gt;T$270,T$271,0),0)</f>
        <v>0</v>
      </c>
      <c r="U301">
        <f>IF(doba!$V49&lt;=U$270,IF(doba!$W49&gt;U$270,U$271,0),0)</f>
        <v>0</v>
      </c>
      <c r="V301">
        <f>IF(doba!$V49&lt;=V$270,IF(doba!$W49&gt;V$270,V$271,0),0)</f>
        <v>0</v>
      </c>
      <c r="W301">
        <f>IF(doba!$V49&lt;=W$270,IF(doba!$W49&gt;W$270,W$271,0),0)</f>
        <v>0</v>
      </c>
      <c r="X301">
        <f>IF(doba!$V49&lt;=X$270,IF(doba!$W49&gt;X$270,X$271,0),0)</f>
        <v>0</v>
      </c>
      <c r="Y301">
        <f>IF(doba!$V49&lt;=Y$270,IF(doba!$W49&gt;Y$270,Y$271,0),0)</f>
        <v>0</v>
      </c>
      <c r="Z301">
        <f>IF(doba!$V49&lt;=Z$270,IF(doba!$W49&gt;Z$270,Z$271,0),0)</f>
        <v>0</v>
      </c>
      <c r="AA301">
        <f>IF(doba!$V49&lt;=AA$270,IF(doba!$W49&gt;AA$270,AA$271,0),0)</f>
        <v>0</v>
      </c>
      <c r="AB301">
        <f>IF(doba!$V49&lt;=AB$270,IF(doba!$W49&gt;AB$270,AB$271,0),0)</f>
        <v>0</v>
      </c>
      <c r="AC301" s="1">
        <f t="shared" si="10"/>
        <v>0</v>
      </c>
      <c r="AH301">
        <f>IF(doba!$V49&lt;=AH$270,IF(doba!$W49&gt;AH$270,AH$271,0),0)</f>
        <v>0</v>
      </c>
      <c r="AI301">
        <f>IF(doba!$V49&lt;=AI$270,IF(doba!$W49&gt;AI$270,AI$271,0),0)</f>
        <v>0</v>
      </c>
      <c r="AJ301">
        <f>IF(doba!$V49&lt;=AJ$270,IF(doba!$W49&gt;AJ$270,AJ$271,0),0)</f>
        <v>0</v>
      </c>
      <c r="AK301">
        <f>IF(doba!$V49&lt;=AK$270,IF(doba!$W49&gt;AK$270,AK$271,0),0)</f>
        <v>0</v>
      </c>
      <c r="AL301">
        <f>IF(doba!$V49&lt;=AL$270,IF(doba!$W49&gt;AL$270,AL$271,0),0)</f>
        <v>0</v>
      </c>
      <c r="AM301">
        <f>IF(doba!$V49&lt;=AM$270,IF(doba!$W49&gt;AM$270,AM$271,0),0)</f>
        <v>0</v>
      </c>
      <c r="AN301">
        <f>IF(doba!$V49&lt;=AN$270,IF(doba!$W49&gt;AN$270,AN$271,0),0)</f>
        <v>0</v>
      </c>
      <c r="AO301">
        <f>IF(doba!$V49&lt;=AO$270,IF(doba!$W49&gt;AO$270,AO$271,0),0)</f>
        <v>0</v>
      </c>
      <c r="AP301">
        <f>IF(doba!$V49&lt;=AP$270,IF(doba!$W49&gt;AP$270,AP$271,0),0)</f>
        <v>0</v>
      </c>
      <c r="AQ301">
        <f>IF(doba!$V49&lt;=AQ$270,IF(doba!$W49&gt;AQ$270,AQ$271,0),0)</f>
        <v>0</v>
      </c>
      <c r="AR301">
        <f>IF(doba!$V49&lt;=AR$270,IF(doba!$W49&gt;AR$270,AR$271,0),0)</f>
        <v>0</v>
      </c>
      <c r="AS301">
        <f>IF(doba!$V49&lt;=AS$270,IF(doba!$W49&gt;AS$270,AS$271,0),0)</f>
        <v>0</v>
      </c>
      <c r="AT301">
        <f>IF(doba!$V49&lt;=AT$270,IF(doba!$W49&gt;AT$270,AT$271,0),0)</f>
        <v>0</v>
      </c>
      <c r="AU301">
        <f>IF(doba!$V49&lt;=AU$270,IF(doba!$W49&gt;AU$270,AU$271,0),0)</f>
        <v>0</v>
      </c>
      <c r="AV301">
        <f>IF(doba!$V49&lt;=AV$270,IF(doba!$W49&gt;AV$270,AV$271,0),0)</f>
        <v>0</v>
      </c>
      <c r="AW301">
        <f>IF(doba!$V49&lt;=AW$270,IF(doba!$W49&gt;AW$270,AW$271,0),0)</f>
        <v>0</v>
      </c>
      <c r="AX301">
        <f>IF(doba!$V49&lt;=AX$270,IF(doba!$W49&gt;AX$270,AX$271,0),0)</f>
        <v>0</v>
      </c>
      <c r="AY301">
        <f>IF(doba!$V49&lt;=AY$270,IF(doba!$W49&gt;AY$270,AY$271,0),0)</f>
        <v>0</v>
      </c>
      <c r="AZ301">
        <f>IF(doba!$V49&lt;=AZ$270,IF(doba!$W49&gt;AZ$270,AZ$271,0),0)</f>
        <v>0</v>
      </c>
      <c r="BA301">
        <f>IF(doba!$V49&lt;=BA$270,IF(doba!$W49&gt;BA$270,BA$271,0),0)</f>
        <v>0</v>
      </c>
      <c r="BB301">
        <f>IF(doba!$V49&lt;=BB$270,IF(doba!$W49&gt;BB$270,BB$271,0),0)</f>
        <v>0</v>
      </c>
      <c r="BC301">
        <f>IF(doba!$V49&lt;=BC$270,IF(doba!$W49&gt;BC$270,BC$271,0),0)</f>
        <v>0</v>
      </c>
      <c r="BD301">
        <f>IF(doba!$V49&lt;=BD$270,IF(doba!$W49&gt;BD$270,BD$271,0),0)</f>
        <v>0</v>
      </c>
      <c r="BE301">
        <f>IF(doba!$V49&lt;=BE$270,IF(doba!$W49&gt;BE$270,BE$271,0),0)</f>
        <v>0</v>
      </c>
      <c r="BF301" s="1">
        <f t="shared" si="11"/>
        <v>0</v>
      </c>
    </row>
    <row r="302" spans="1:58" x14ac:dyDescent="0.2">
      <c r="A302">
        <v>31</v>
      </c>
      <c r="B302">
        <f>doba!$V50</f>
        <v>0</v>
      </c>
      <c r="C302">
        <f>doba!$W50</f>
        <v>0</v>
      </c>
      <c r="E302">
        <f>IF(doba!$V50&lt;=E$270,IF(doba!$W50&gt;E$270,E$271,0),0)</f>
        <v>0</v>
      </c>
      <c r="F302">
        <f>IF(doba!$V50&lt;=F$270,IF(doba!$W50&gt;F$270,F$271,0),0)</f>
        <v>0</v>
      </c>
      <c r="G302">
        <f>IF(doba!$V50&lt;=G$270,IF(doba!$W50&gt;G$270,G$271,0),0)</f>
        <v>0</v>
      </c>
      <c r="H302">
        <f>IF(doba!$V50&lt;=H$270,IF(doba!$W50&gt;H$270,H$271,0),0)</f>
        <v>0</v>
      </c>
      <c r="I302">
        <f>IF(doba!$V50&lt;=I$270,IF(doba!$W50&gt;I$270,I$271,0),0)</f>
        <v>0</v>
      </c>
      <c r="J302">
        <f>IF(doba!$V50&lt;=J$270,IF(doba!$W50&gt;J$270,J$271,0),0)</f>
        <v>0</v>
      </c>
      <c r="K302">
        <f>IF(doba!$V50&lt;=K$270,IF(doba!$W50&gt;K$270,K$271,0),0)</f>
        <v>0</v>
      </c>
      <c r="L302">
        <f>IF(doba!$V50&lt;=L$270,IF(doba!$W50&gt;L$270,L$271,0),0)</f>
        <v>0</v>
      </c>
      <c r="M302">
        <f>IF(doba!$V50&lt;=M$270,IF(doba!$W50&gt;M$270,M$271,0),0)</f>
        <v>0</v>
      </c>
      <c r="N302">
        <f>IF(doba!$V50&lt;=N$270,IF(doba!$W50&gt;N$270,N$271,0),0)</f>
        <v>0</v>
      </c>
      <c r="O302">
        <f>IF(doba!$V50&lt;=O$270,IF(doba!$W50&gt;O$270,O$271,0),0)</f>
        <v>0</v>
      </c>
      <c r="P302">
        <f>IF(doba!$V50&lt;=P$270,IF(doba!$W50&gt;P$270,P$271,0),0)</f>
        <v>0</v>
      </c>
      <c r="Q302">
        <f>IF(doba!$V50&lt;=Q$270,IF(doba!$W50&gt;Q$270,Q$271,0),0)</f>
        <v>0</v>
      </c>
      <c r="R302">
        <f>IF(doba!$V50&lt;=R$270,IF(doba!$W50&gt;R$270,R$271,0),0)</f>
        <v>0</v>
      </c>
      <c r="S302">
        <f>IF(doba!$V50&lt;=S$270,IF(doba!$W50&gt;S$270,S$271,0),0)</f>
        <v>0</v>
      </c>
      <c r="T302">
        <f>IF(doba!$V50&lt;=T$270,IF(doba!$W50&gt;T$270,T$271,0),0)</f>
        <v>0</v>
      </c>
      <c r="U302">
        <f>IF(doba!$V50&lt;=U$270,IF(doba!$W50&gt;U$270,U$271,0),0)</f>
        <v>0</v>
      </c>
      <c r="V302">
        <f>IF(doba!$V50&lt;=V$270,IF(doba!$W50&gt;V$270,V$271,0),0)</f>
        <v>0</v>
      </c>
      <c r="W302">
        <f>IF(doba!$V50&lt;=W$270,IF(doba!$W50&gt;W$270,W$271,0),0)</f>
        <v>0</v>
      </c>
      <c r="X302">
        <f>IF(doba!$V50&lt;=X$270,IF(doba!$W50&gt;X$270,X$271,0),0)</f>
        <v>0</v>
      </c>
      <c r="Y302">
        <f>IF(doba!$V50&lt;=Y$270,IF(doba!$W50&gt;Y$270,Y$271,0),0)</f>
        <v>0</v>
      </c>
      <c r="Z302">
        <f>IF(doba!$V50&lt;=Z$270,IF(doba!$W50&gt;Z$270,Z$271,0),0)</f>
        <v>0</v>
      </c>
      <c r="AA302">
        <f>IF(doba!$V50&lt;=AA$270,IF(doba!$W50&gt;AA$270,AA$271,0),0)</f>
        <v>0</v>
      </c>
      <c r="AB302">
        <f>IF(doba!$V50&lt;=AB$270,IF(doba!$W50&gt;AB$270,AB$271,0),0)</f>
        <v>0</v>
      </c>
      <c r="AC302" s="1">
        <f t="shared" si="10"/>
        <v>0</v>
      </c>
      <c r="AH302">
        <f>IF(doba!$V50&lt;=AH$270,IF(doba!$W50&gt;AH$270,AH$271,0),0)</f>
        <v>0</v>
      </c>
      <c r="AI302">
        <f>IF(doba!$V50&lt;=AI$270,IF(doba!$W50&gt;AI$270,AI$271,0),0)</f>
        <v>0</v>
      </c>
      <c r="AJ302">
        <f>IF(doba!$V50&lt;=AJ$270,IF(doba!$W50&gt;AJ$270,AJ$271,0),0)</f>
        <v>0</v>
      </c>
      <c r="AK302">
        <f>IF(doba!$V50&lt;=AK$270,IF(doba!$W50&gt;AK$270,AK$271,0),0)</f>
        <v>0</v>
      </c>
      <c r="AL302">
        <f>IF(doba!$V50&lt;=AL$270,IF(doba!$W50&gt;AL$270,AL$271,0),0)</f>
        <v>0</v>
      </c>
      <c r="AM302">
        <f>IF(doba!$V50&lt;=AM$270,IF(doba!$W50&gt;AM$270,AM$271,0),0)</f>
        <v>0</v>
      </c>
      <c r="AN302">
        <f>IF(doba!$V50&lt;=AN$270,IF(doba!$W50&gt;AN$270,AN$271,0),0)</f>
        <v>0</v>
      </c>
      <c r="AO302">
        <f>IF(doba!$V50&lt;=AO$270,IF(doba!$W50&gt;AO$270,AO$271,0),0)</f>
        <v>0</v>
      </c>
      <c r="AP302">
        <f>IF(doba!$V50&lt;=AP$270,IF(doba!$W50&gt;AP$270,AP$271,0),0)</f>
        <v>0</v>
      </c>
      <c r="AQ302">
        <f>IF(doba!$V50&lt;=AQ$270,IF(doba!$W50&gt;AQ$270,AQ$271,0),0)</f>
        <v>0</v>
      </c>
      <c r="AR302">
        <f>IF(doba!$V50&lt;=AR$270,IF(doba!$W50&gt;AR$270,AR$271,0),0)</f>
        <v>0</v>
      </c>
      <c r="AS302">
        <f>IF(doba!$V50&lt;=AS$270,IF(doba!$W50&gt;AS$270,AS$271,0),0)</f>
        <v>0</v>
      </c>
      <c r="AT302">
        <f>IF(doba!$V50&lt;=AT$270,IF(doba!$W50&gt;AT$270,AT$271,0),0)</f>
        <v>0</v>
      </c>
      <c r="AU302">
        <f>IF(doba!$V50&lt;=AU$270,IF(doba!$W50&gt;AU$270,AU$271,0),0)</f>
        <v>0</v>
      </c>
      <c r="AV302">
        <f>IF(doba!$V50&lt;=AV$270,IF(doba!$W50&gt;AV$270,AV$271,0),0)</f>
        <v>0</v>
      </c>
      <c r="AW302">
        <f>IF(doba!$V50&lt;=AW$270,IF(doba!$W50&gt;AW$270,AW$271,0),0)</f>
        <v>0</v>
      </c>
      <c r="AX302">
        <f>IF(doba!$V50&lt;=AX$270,IF(doba!$W50&gt;AX$270,AX$271,0),0)</f>
        <v>0</v>
      </c>
      <c r="AY302">
        <f>IF(doba!$V50&lt;=AY$270,IF(doba!$W50&gt;AY$270,AY$271,0),0)</f>
        <v>0</v>
      </c>
      <c r="AZ302">
        <f>IF(doba!$V50&lt;=AZ$270,IF(doba!$W50&gt;AZ$270,AZ$271,0),0)</f>
        <v>0</v>
      </c>
      <c r="BA302">
        <f>IF(doba!$V50&lt;=BA$270,IF(doba!$W50&gt;BA$270,BA$271,0),0)</f>
        <v>0</v>
      </c>
      <c r="BB302">
        <f>IF(doba!$V50&lt;=BB$270,IF(doba!$W50&gt;BB$270,BB$271,0),0)</f>
        <v>0</v>
      </c>
      <c r="BC302">
        <f>IF(doba!$V50&lt;=BC$270,IF(doba!$W50&gt;BC$270,BC$271,0),0)</f>
        <v>0</v>
      </c>
      <c r="BD302">
        <f>IF(doba!$V50&lt;=BD$270,IF(doba!$W50&gt;BD$270,BD$271,0),0)</f>
        <v>0</v>
      </c>
      <c r="BE302">
        <f>IF(doba!$V50&lt;=BE$270,IF(doba!$W50&gt;BE$270,BE$271,0),0)</f>
        <v>0</v>
      </c>
      <c r="BF302" s="1">
        <f t="shared" si="11"/>
        <v>0</v>
      </c>
    </row>
    <row r="303" spans="1:58" x14ac:dyDescent="0.2">
      <c r="A303">
        <v>32</v>
      </c>
      <c r="B303">
        <f>doba!$V51</f>
        <v>0</v>
      </c>
      <c r="C303">
        <f>doba!$W51</f>
        <v>0</v>
      </c>
      <c r="E303">
        <f>IF(doba!$V51&lt;=E$270,IF(doba!$W51&gt;E$270,E$271,0),0)</f>
        <v>0</v>
      </c>
      <c r="F303">
        <f>IF(doba!$V51&lt;=F$270,IF(doba!$W51&gt;F$270,F$271,0),0)</f>
        <v>0</v>
      </c>
      <c r="G303">
        <f>IF(doba!$V51&lt;=G$270,IF(doba!$W51&gt;G$270,G$271,0),0)</f>
        <v>0</v>
      </c>
      <c r="H303">
        <f>IF(doba!$V51&lt;=H$270,IF(doba!$W51&gt;H$270,H$271,0),0)</f>
        <v>0</v>
      </c>
      <c r="I303">
        <f>IF(doba!$V51&lt;=I$270,IF(doba!$W51&gt;I$270,I$271,0),0)</f>
        <v>0</v>
      </c>
      <c r="J303">
        <f>IF(doba!$V51&lt;=J$270,IF(doba!$W51&gt;J$270,J$271,0),0)</f>
        <v>0</v>
      </c>
      <c r="K303">
        <f>IF(doba!$V51&lt;=K$270,IF(doba!$W51&gt;K$270,K$271,0),0)</f>
        <v>0</v>
      </c>
      <c r="L303">
        <f>IF(doba!$V51&lt;=L$270,IF(doba!$W51&gt;L$270,L$271,0),0)</f>
        <v>0</v>
      </c>
      <c r="M303">
        <f>IF(doba!$V51&lt;=M$270,IF(doba!$W51&gt;M$270,M$271,0),0)</f>
        <v>0</v>
      </c>
      <c r="N303">
        <f>IF(doba!$V51&lt;=N$270,IF(doba!$W51&gt;N$270,N$271,0),0)</f>
        <v>0</v>
      </c>
      <c r="O303">
        <f>IF(doba!$V51&lt;=O$270,IF(doba!$W51&gt;O$270,O$271,0),0)</f>
        <v>0</v>
      </c>
      <c r="P303">
        <f>IF(doba!$V51&lt;=P$270,IF(doba!$W51&gt;P$270,P$271,0),0)</f>
        <v>0</v>
      </c>
      <c r="Q303">
        <f>IF(doba!$V51&lt;=Q$270,IF(doba!$W51&gt;Q$270,Q$271,0),0)</f>
        <v>0</v>
      </c>
      <c r="R303">
        <f>IF(doba!$V51&lt;=R$270,IF(doba!$W51&gt;R$270,R$271,0),0)</f>
        <v>0</v>
      </c>
      <c r="S303">
        <f>IF(doba!$V51&lt;=S$270,IF(doba!$W51&gt;S$270,S$271,0),0)</f>
        <v>0</v>
      </c>
      <c r="T303">
        <f>IF(doba!$V51&lt;=T$270,IF(doba!$W51&gt;T$270,T$271,0),0)</f>
        <v>0</v>
      </c>
      <c r="U303">
        <f>IF(doba!$V51&lt;=U$270,IF(doba!$W51&gt;U$270,U$271,0),0)</f>
        <v>0</v>
      </c>
      <c r="V303">
        <f>IF(doba!$V51&lt;=V$270,IF(doba!$W51&gt;V$270,V$271,0),0)</f>
        <v>0</v>
      </c>
      <c r="W303">
        <f>IF(doba!$V51&lt;=W$270,IF(doba!$W51&gt;W$270,W$271,0),0)</f>
        <v>0</v>
      </c>
      <c r="X303">
        <f>IF(doba!$V51&lt;=X$270,IF(doba!$W51&gt;X$270,X$271,0),0)</f>
        <v>0</v>
      </c>
      <c r="Y303">
        <f>IF(doba!$V51&lt;=Y$270,IF(doba!$W51&gt;Y$270,Y$271,0),0)</f>
        <v>0</v>
      </c>
      <c r="Z303">
        <f>IF(doba!$V51&lt;=Z$270,IF(doba!$W51&gt;Z$270,Z$271,0),0)</f>
        <v>0</v>
      </c>
      <c r="AA303">
        <f>IF(doba!$V51&lt;=AA$270,IF(doba!$W51&gt;AA$270,AA$271,0),0)</f>
        <v>0</v>
      </c>
      <c r="AB303">
        <f>IF(doba!$V51&lt;=AB$270,IF(doba!$W51&gt;AB$270,AB$271,0),0)</f>
        <v>0</v>
      </c>
      <c r="AC303" s="1">
        <f t="shared" si="10"/>
        <v>0</v>
      </c>
      <c r="AH303">
        <f>IF(doba!$V51&lt;=AH$270,IF(doba!$W51&gt;AH$270,AH$271,0),0)</f>
        <v>0</v>
      </c>
      <c r="AI303">
        <f>IF(doba!$V51&lt;=AI$270,IF(doba!$W51&gt;AI$270,AI$271,0),0)</f>
        <v>0</v>
      </c>
      <c r="AJ303">
        <f>IF(doba!$V51&lt;=AJ$270,IF(doba!$W51&gt;AJ$270,AJ$271,0),0)</f>
        <v>0</v>
      </c>
      <c r="AK303">
        <f>IF(doba!$V51&lt;=AK$270,IF(doba!$W51&gt;AK$270,AK$271,0),0)</f>
        <v>0</v>
      </c>
      <c r="AL303">
        <f>IF(doba!$V51&lt;=AL$270,IF(doba!$W51&gt;AL$270,AL$271,0),0)</f>
        <v>0</v>
      </c>
      <c r="AM303">
        <f>IF(doba!$V51&lt;=AM$270,IF(doba!$W51&gt;AM$270,AM$271,0),0)</f>
        <v>0</v>
      </c>
      <c r="AN303">
        <f>IF(doba!$V51&lt;=AN$270,IF(doba!$W51&gt;AN$270,AN$271,0),0)</f>
        <v>0</v>
      </c>
      <c r="AO303">
        <f>IF(doba!$V51&lt;=AO$270,IF(doba!$W51&gt;AO$270,AO$271,0),0)</f>
        <v>0</v>
      </c>
      <c r="AP303">
        <f>IF(doba!$V51&lt;=AP$270,IF(doba!$W51&gt;AP$270,AP$271,0),0)</f>
        <v>0</v>
      </c>
      <c r="AQ303">
        <f>IF(doba!$V51&lt;=AQ$270,IF(doba!$W51&gt;AQ$270,AQ$271,0),0)</f>
        <v>0</v>
      </c>
      <c r="AR303">
        <f>IF(doba!$V51&lt;=AR$270,IF(doba!$W51&gt;AR$270,AR$271,0),0)</f>
        <v>0</v>
      </c>
      <c r="AS303">
        <f>IF(doba!$V51&lt;=AS$270,IF(doba!$W51&gt;AS$270,AS$271,0),0)</f>
        <v>0</v>
      </c>
      <c r="AT303">
        <f>IF(doba!$V51&lt;=AT$270,IF(doba!$W51&gt;AT$270,AT$271,0),0)</f>
        <v>0</v>
      </c>
      <c r="AU303">
        <f>IF(doba!$V51&lt;=AU$270,IF(doba!$W51&gt;AU$270,AU$271,0),0)</f>
        <v>0</v>
      </c>
      <c r="AV303">
        <f>IF(doba!$V51&lt;=AV$270,IF(doba!$W51&gt;AV$270,AV$271,0),0)</f>
        <v>0</v>
      </c>
      <c r="AW303">
        <f>IF(doba!$V51&lt;=AW$270,IF(doba!$W51&gt;AW$270,AW$271,0),0)</f>
        <v>0</v>
      </c>
      <c r="AX303">
        <f>IF(doba!$V51&lt;=AX$270,IF(doba!$W51&gt;AX$270,AX$271,0),0)</f>
        <v>0</v>
      </c>
      <c r="AY303">
        <f>IF(doba!$V51&lt;=AY$270,IF(doba!$W51&gt;AY$270,AY$271,0),0)</f>
        <v>0</v>
      </c>
      <c r="AZ303">
        <f>IF(doba!$V51&lt;=AZ$270,IF(doba!$W51&gt;AZ$270,AZ$271,0),0)</f>
        <v>0</v>
      </c>
      <c r="BA303">
        <f>IF(doba!$V51&lt;=BA$270,IF(doba!$W51&gt;BA$270,BA$271,0),0)</f>
        <v>0</v>
      </c>
      <c r="BB303">
        <f>IF(doba!$V51&lt;=BB$270,IF(doba!$W51&gt;BB$270,BB$271,0),0)</f>
        <v>0</v>
      </c>
      <c r="BC303">
        <f>IF(doba!$V51&lt;=BC$270,IF(doba!$W51&gt;BC$270,BC$271,0),0)</f>
        <v>0</v>
      </c>
      <c r="BD303">
        <f>IF(doba!$V51&lt;=BD$270,IF(doba!$W51&gt;BD$270,BD$271,0),0)</f>
        <v>0</v>
      </c>
      <c r="BE303">
        <f>IF(doba!$V51&lt;=BE$270,IF(doba!$W51&gt;BE$270,BE$271,0),0)</f>
        <v>0</v>
      </c>
      <c r="BF303" s="1">
        <f t="shared" si="11"/>
        <v>0</v>
      </c>
    </row>
    <row r="304" spans="1:58" x14ac:dyDescent="0.2">
      <c r="A304">
        <v>33</v>
      </c>
      <c r="B304">
        <f>doba!$V52</f>
        <v>0</v>
      </c>
      <c r="C304">
        <f>doba!$W52</f>
        <v>0</v>
      </c>
      <c r="E304">
        <f>IF(doba!$V52&lt;=E$270,IF(doba!$W52&gt;E$270,E$271,0),0)</f>
        <v>0</v>
      </c>
      <c r="F304">
        <f>IF(doba!$V52&lt;=F$270,IF(doba!$W52&gt;F$270,F$271,0),0)</f>
        <v>0</v>
      </c>
      <c r="G304">
        <f>IF(doba!$V52&lt;=G$270,IF(doba!$W52&gt;G$270,G$271,0),0)</f>
        <v>0</v>
      </c>
      <c r="H304">
        <f>IF(doba!$V52&lt;=H$270,IF(doba!$W52&gt;H$270,H$271,0),0)</f>
        <v>0</v>
      </c>
      <c r="I304">
        <f>IF(doba!$V52&lt;=I$270,IF(doba!$W52&gt;I$270,I$271,0),0)</f>
        <v>0</v>
      </c>
      <c r="J304">
        <f>IF(doba!$V52&lt;=J$270,IF(doba!$W52&gt;J$270,J$271,0),0)</f>
        <v>0</v>
      </c>
      <c r="K304">
        <f>IF(doba!$V52&lt;=K$270,IF(doba!$W52&gt;K$270,K$271,0),0)</f>
        <v>0</v>
      </c>
      <c r="L304">
        <f>IF(doba!$V52&lt;=L$270,IF(doba!$W52&gt;L$270,L$271,0),0)</f>
        <v>0</v>
      </c>
      <c r="M304">
        <f>IF(doba!$V52&lt;=M$270,IF(doba!$W52&gt;M$270,M$271,0),0)</f>
        <v>0</v>
      </c>
      <c r="N304">
        <f>IF(doba!$V52&lt;=N$270,IF(doba!$W52&gt;N$270,N$271,0),0)</f>
        <v>0</v>
      </c>
      <c r="O304">
        <f>IF(doba!$V52&lt;=O$270,IF(doba!$W52&gt;O$270,O$271,0),0)</f>
        <v>0</v>
      </c>
      <c r="P304">
        <f>IF(doba!$V52&lt;=P$270,IF(doba!$W52&gt;P$270,P$271,0),0)</f>
        <v>0</v>
      </c>
      <c r="Q304">
        <f>IF(doba!$V52&lt;=Q$270,IF(doba!$W52&gt;Q$270,Q$271,0),0)</f>
        <v>0</v>
      </c>
      <c r="R304">
        <f>IF(doba!$V52&lt;=R$270,IF(doba!$W52&gt;R$270,R$271,0),0)</f>
        <v>0</v>
      </c>
      <c r="S304">
        <f>IF(doba!$V52&lt;=S$270,IF(doba!$W52&gt;S$270,S$271,0),0)</f>
        <v>0</v>
      </c>
      <c r="T304">
        <f>IF(doba!$V52&lt;=T$270,IF(doba!$W52&gt;T$270,T$271,0),0)</f>
        <v>0</v>
      </c>
      <c r="U304">
        <f>IF(doba!$V52&lt;=U$270,IF(doba!$W52&gt;U$270,U$271,0),0)</f>
        <v>0</v>
      </c>
      <c r="V304">
        <f>IF(doba!$V52&lt;=V$270,IF(doba!$W52&gt;V$270,V$271,0),0)</f>
        <v>0</v>
      </c>
      <c r="W304">
        <f>IF(doba!$V52&lt;=W$270,IF(doba!$W52&gt;W$270,W$271,0),0)</f>
        <v>0</v>
      </c>
      <c r="X304">
        <f>IF(doba!$V52&lt;=X$270,IF(doba!$W52&gt;X$270,X$271,0),0)</f>
        <v>0</v>
      </c>
      <c r="Y304">
        <f>IF(doba!$V52&lt;=Y$270,IF(doba!$W52&gt;Y$270,Y$271,0),0)</f>
        <v>0</v>
      </c>
      <c r="Z304">
        <f>IF(doba!$V52&lt;=Z$270,IF(doba!$W52&gt;Z$270,Z$271,0),0)</f>
        <v>0</v>
      </c>
      <c r="AA304">
        <f>IF(doba!$V52&lt;=AA$270,IF(doba!$W52&gt;AA$270,AA$271,0),0)</f>
        <v>0</v>
      </c>
      <c r="AB304">
        <f>IF(doba!$V52&lt;=AB$270,IF(doba!$W52&gt;AB$270,AB$271,0),0)</f>
        <v>0</v>
      </c>
      <c r="AC304" s="1">
        <f t="shared" si="10"/>
        <v>0</v>
      </c>
      <c r="AH304">
        <f>IF(doba!$V52&lt;=AH$270,IF(doba!$W52&gt;AH$270,AH$271,0),0)</f>
        <v>0</v>
      </c>
      <c r="AI304">
        <f>IF(doba!$V52&lt;=AI$270,IF(doba!$W52&gt;AI$270,AI$271,0),0)</f>
        <v>0</v>
      </c>
      <c r="AJ304">
        <f>IF(doba!$V52&lt;=AJ$270,IF(doba!$W52&gt;AJ$270,AJ$271,0),0)</f>
        <v>0</v>
      </c>
      <c r="AK304">
        <f>IF(doba!$V52&lt;=AK$270,IF(doba!$W52&gt;AK$270,AK$271,0),0)</f>
        <v>0</v>
      </c>
      <c r="AL304">
        <f>IF(doba!$V52&lt;=AL$270,IF(doba!$W52&gt;AL$270,AL$271,0),0)</f>
        <v>0</v>
      </c>
      <c r="AM304">
        <f>IF(doba!$V52&lt;=AM$270,IF(doba!$W52&gt;AM$270,AM$271,0),0)</f>
        <v>0</v>
      </c>
      <c r="AN304">
        <f>IF(doba!$V52&lt;=AN$270,IF(doba!$W52&gt;AN$270,AN$271,0),0)</f>
        <v>0</v>
      </c>
      <c r="AO304">
        <f>IF(doba!$V52&lt;=AO$270,IF(doba!$W52&gt;AO$270,AO$271,0),0)</f>
        <v>0</v>
      </c>
      <c r="AP304">
        <f>IF(doba!$V52&lt;=AP$270,IF(doba!$W52&gt;AP$270,AP$271,0),0)</f>
        <v>0</v>
      </c>
      <c r="AQ304">
        <f>IF(doba!$V52&lt;=AQ$270,IF(doba!$W52&gt;AQ$270,AQ$271,0),0)</f>
        <v>0</v>
      </c>
      <c r="AR304">
        <f>IF(doba!$V52&lt;=AR$270,IF(doba!$W52&gt;AR$270,AR$271,0),0)</f>
        <v>0</v>
      </c>
      <c r="AS304">
        <f>IF(doba!$V52&lt;=AS$270,IF(doba!$W52&gt;AS$270,AS$271,0),0)</f>
        <v>0</v>
      </c>
      <c r="AT304">
        <f>IF(doba!$V52&lt;=AT$270,IF(doba!$W52&gt;AT$270,AT$271,0),0)</f>
        <v>0</v>
      </c>
      <c r="AU304">
        <f>IF(doba!$V52&lt;=AU$270,IF(doba!$W52&gt;AU$270,AU$271,0),0)</f>
        <v>0</v>
      </c>
      <c r="AV304">
        <f>IF(doba!$V52&lt;=AV$270,IF(doba!$W52&gt;AV$270,AV$271,0),0)</f>
        <v>0</v>
      </c>
      <c r="AW304">
        <f>IF(doba!$V52&lt;=AW$270,IF(doba!$W52&gt;AW$270,AW$271,0),0)</f>
        <v>0</v>
      </c>
      <c r="AX304">
        <f>IF(doba!$V52&lt;=AX$270,IF(doba!$W52&gt;AX$270,AX$271,0),0)</f>
        <v>0</v>
      </c>
      <c r="AY304">
        <f>IF(doba!$V52&lt;=AY$270,IF(doba!$W52&gt;AY$270,AY$271,0),0)</f>
        <v>0</v>
      </c>
      <c r="AZ304">
        <f>IF(doba!$V52&lt;=AZ$270,IF(doba!$W52&gt;AZ$270,AZ$271,0),0)</f>
        <v>0</v>
      </c>
      <c r="BA304">
        <f>IF(doba!$V52&lt;=BA$270,IF(doba!$W52&gt;BA$270,BA$271,0),0)</f>
        <v>0</v>
      </c>
      <c r="BB304">
        <f>IF(doba!$V52&lt;=BB$270,IF(doba!$W52&gt;BB$270,BB$271,0),0)</f>
        <v>0</v>
      </c>
      <c r="BC304">
        <f>IF(doba!$V52&lt;=BC$270,IF(doba!$W52&gt;BC$270,BC$271,0),0)</f>
        <v>0</v>
      </c>
      <c r="BD304">
        <f>IF(doba!$V52&lt;=BD$270,IF(doba!$W52&gt;BD$270,BD$271,0),0)</f>
        <v>0</v>
      </c>
      <c r="BE304">
        <f>IF(doba!$V52&lt;=BE$270,IF(doba!$W52&gt;BE$270,BE$271,0),0)</f>
        <v>0</v>
      </c>
      <c r="BF304" s="1">
        <f t="shared" si="11"/>
        <v>0</v>
      </c>
    </row>
    <row r="305" spans="1:58" x14ac:dyDescent="0.2">
      <c r="A305">
        <v>34</v>
      </c>
      <c r="B305">
        <f>doba!$V53</f>
        <v>0</v>
      </c>
      <c r="C305">
        <f>doba!$W53</f>
        <v>0</v>
      </c>
      <c r="E305">
        <f>IF(doba!$V53&lt;=E$270,IF(doba!$W53&gt;E$270,E$271,0),0)</f>
        <v>0</v>
      </c>
      <c r="F305">
        <f>IF(doba!$V53&lt;=F$270,IF(doba!$W53&gt;F$270,F$271,0),0)</f>
        <v>0</v>
      </c>
      <c r="G305">
        <f>IF(doba!$V53&lt;=G$270,IF(doba!$W53&gt;G$270,G$271,0),0)</f>
        <v>0</v>
      </c>
      <c r="H305">
        <f>IF(doba!$V53&lt;=H$270,IF(doba!$W53&gt;H$270,H$271,0),0)</f>
        <v>0</v>
      </c>
      <c r="I305">
        <f>IF(doba!$V53&lt;=I$270,IF(doba!$W53&gt;I$270,I$271,0),0)</f>
        <v>0</v>
      </c>
      <c r="J305">
        <f>IF(doba!$V53&lt;=J$270,IF(doba!$W53&gt;J$270,J$271,0),0)</f>
        <v>0</v>
      </c>
      <c r="K305">
        <f>IF(doba!$V53&lt;=K$270,IF(doba!$W53&gt;K$270,K$271,0),0)</f>
        <v>0</v>
      </c>
      <c r="L305">
        <f>IF(doba!$V53&lt;=L$270,IF(doba!$W53&gt;L$270,L$271,0),0)</f>
        <v>0</v>
      </c>
      <c r="M305">
        <f>IF(doba!$V53&lt;=M$270,IF(doba!$W53&gt;M$270,M$271,0),0)</f>
        <v>0</v>
      </c>
      <c r="N305">
        <f>IF(doba!$V53&lt;=N$270,IF(doba!$W53&gt;N$270,N$271,0),0)</f>
        <v>0</v>
      </c>
      <c r="O305">
        <f>IF(doba!$V53&lt;=O$270,IF(doba!$W53&gt;O$270,O$271,0),0)</f>
        <v>0</v>
      </c>
      <c r="P305">
        <f>IF(doba!$V53&lt;=P$270,IF(doba!$W53&gt;P$270,P$271,0),0)</f>
        <v>0</v>
      </c>
      <c r="Q305">
        <f>IF(doba!$V53&lt;=Q$270,IF(doba!$W53&gt;Q$270,Q$271,0),0)</f>
        <v>0</v>
      </c>
      <c r="R305">
        <f>IF(doba!$V53&lt;=R$270,IF(doba!$W53&gt;R$270,R$271,0),0)</f>
        <v>0</v>
      </c>
      <c r="S305">
        <f>IF(doba!$V53&lt;=S$270,IF(doba!$W53&gt;S$270,S$271,0),0)</f>
        <v>0</v>
      </c>
      <c r="T305">
        <f>IF(doba!$V53&lt;=T$270,IF(doba!$W53&gt;T$270,T$271,0),0)</f>
        <v>0</v>
      </c>
      <c r="U305">
        <f>IF(doba!$V53&lt;=U$270,IF(doba!$W53&gt;U$270,U$271,0),0)</f>
        <v>0</v>
      </c>
      <c r="V305">
        <f>IF(doba!$V53&lt;=V$270,IF(doba!$W53&gt;V$270,V$271,0),0)</f>
        <v>0</v>
      </c>
      <c r="W305">
        <f>IF(doba!$V53&lt;=W$270,IF(doba!$W53&gt;W$270,W$271,0),0)</f>
        <v>0</v>
      </c>
      <c r="X305">
        <f>IF(doba!$V53&lt;=X$270,IF(doba!$W53&gt;X$270,X$271,0),0)</f>
        <v>0</v>
      </c>
      <c r="Y305">
        <f>IF(doba!$V53&lt;=Y$270,IF(doba!$W53&gt;Y$270,Y$271,0),0)</f>
        <v>0</v>
      </c>
      <c r="Z305">
        <f>IF(doba!$V53&lt;=Z$270,IF(doba!$W53&gt;Z$270,Z$271,0),0)</f>
        <v>0</v>
      </c>
      <c r="AA305">
        <f>IF(doba!$V53&lt;=AA$270,IF(doba!$W53&gt;AA$270,AA$271,0),0)</f>
        <v>0</v>
      </c>
      <c r="AB305">
        <f>IF(doba!$V53&lt;=AB$270,IF(doba!$W53&gt;AB$270,AB$271,0),0)</f>
        <v>0</v>
      </c>
      <c r="AC305" s="1">
        <f t="shared" si="10"/>
        <v>0</v>
      </c>
      <c r="AH305">
        <f>IF(doba!$V53&lt;=AH$270,IF(doba!$W53&gt;AH$270,AH$271,0),0)</f>
        <v>0</v>
      </c>
      <c r="AI305">
        <f>IF(doba!$V53&lt;=AI$270,IF(doba!$W53&gt;AI$270,AI$271,0),0)</f>
        <v>0</v>
      </c>
      <c r="AJ305">
        <f>IF(doba!$V53&lt;=AJ$270,IF(doba!$W53&gt;AJ$270,AJ$271,0),0)</f>
        <v>0</v>
      </c>
      <c r="AK305">
        <f>IF(doba!$V53&lt;=AK$270,IF(doba!$W53&gt;AK$270,AK$271,0),0)</f>
        <v>0</v>
      </c>
      <c r="AL305">
        <f>IF(doba!$V53&lt;=AL$270,IF(doba!$W53&gt;AL$270,AL$271,0),0)</f>
        <v>0</v>
      </c>
      <c r="AM305">
        <f>IF(doba!$V53&lt;=AM$270,IF(doba!$W53&gt;AM$270,AM$271,0),0)</f>
        <v>0</v>
      </c>
      <c r="AN305">
        <f>IF(doba!$V53&lt;=AN$270,IF(doba!$W53&gt;AN$270,AN$271,0),0)</f>
        <v>0</v>
      </c>
      <c r="AO305">
        <f>IF(doba!$V53&lt;=AO$270,IF(doba!$W53&gt;AO$270,AO$271,0),0)</f>
        <v>0</v>
      </c>
      <c r="AP305">
        <f>IF(doba!$V53&lt;=AP$270,IF(doba!$W53&gt;AP$270,AP$271,0),0)</f>
        <v>0</v>
      </c>
      <c r="AQ305">
        <f>IF(doba!$V53&lt;=AQ$270,IF(doba!$W53&gt;AQ$270,AQ$271,0),0)</f>
        <v>0</v>
      </c>
      <c r="AR305">
        <f>IF(doba!$V53&lt;=AR$270,IF(doba!$W53&gt;AR$270,AR$271,0),0)</f>
        <v>0</v>
      </c>
      <c r="AS305">
        <f>IF(doba!$V53&lt;=AS$270,IF(doba!$W53&gt;AS$270,AS$271,0),0)</f>
        <v>0</v>
      </c>
      <c r="AT305">
        <f>IF(doba!$V53&lt;=AT$270,IF(doba!$W53&gt;AT$270,AT$271,0),0)</f>
        <v>0</v>
      </c>
      <c r="AU305">
        <f>IF(doba!$V53&lt;=AU$270,IF(doba!$W53&gt;AU$270,AU$271,0),0)</f>
        <v>0</v>
      </c>
      <c r="AV305">
        <f>IF(doba!$V53&lt;=AV$270,IF(doba!$W53&gt;AV$270,AV$271,0),0)</f>
        <v>0</v>
      </c>
      <c r="AW305">
        <f>IF(doba!$V53&lt;=AW$270,IF(doba!$W53&gt;AW$270,AW$271,0),0)</f>
        <v>0</v>
      </c>
      <c r="AX305">
        <f>IF(doba!$V53&lt;=AX$270,IF(doba!$W53&gt;AX$270,AX$271,0),0)</f>
        <v>0</v>
      </c>
      <c r="AY305">
        <f>IF(doba!$V53&lt;=AY$270,IF(doba!$W53&gt;AY$270,AY$271,0),0)</f>
        <v>0</v>
      </c>
      <c r="AZ305">
        <f>IF(doba!$V53&lt;=AZ$270,IF(doba!$W53&gt;AZ$270,AZ$271,0),0)</f>
        <v>0</v>
      </c>
      <c r="BA305">
        <f>IF(doba!$V53&lt;=BA$270,IF(doba!$W53&gt;BA$270,BA$271,0),0)</f>
        <v>0</v>
      </c>
      <c r="BB305">
        <f>IF(doba!$V53&lt;=BB$270,IF(doba!$W53&gt;BB$270,BB$271,0),0)</f>
        <v>0</v>
      </c>
      <c r="BC305">
        <f>IF(doba!$V53&lt;=BC$270,IF(doba!$W53&gt;BC$270,BC$271,0),0)</f>
        <v>0</v>
      </c>
      <c r="BD305">
        <f>IF(doba!$V53&lt;=BD$270,IF(doba!$W53&gt;BD$270,BD$271,0),0)</f>
        <v>0</v>
      </c>
      <c r="BE305">
        <f>IF(doba!$V53&lt;=BE$270,IF(doba!$W53&gt;BE$270,BE$271,0),0)</f>
        <v>0</v>
      </c>
      <c r="BF305" s="1">
        <f t="shared" si="11"/>
        <v>0</v>
      </c>
    </row>
    <row r="306" spans="1:58" x14ac:dyDescent="0.2">
      <c r="A306">
        <v>35</v>
      </c>
      <c r="B306">
        <f>doba!$V54</f>
        <v>0</v>
      </c>
      <c r="C306">
        <f>doba!$W54</f>
        <v>0</v>
      </c>
      <c r="E306">
        <f>IF(doba!$V54&lt;=E$270,IF(doba!$W54&gt;E$270,E$271,0),0)</f>
        <v>0</v>
      </c>
      <c r="F306">
        <f>IF(doba!$V54&lt;=F$270,IF(doba!$W54&gt;F$270,F$271,0),0)</f>
        <v>0</v>
      </c>
      <c r="G306">
        <f>IF(doba!$V54&lt;=G$270,IF(doba!$W54&gt;G$270,G$271,0),0)</f>
        <v>0</v>
      </c>
      <c r="H306">
        <f>IF(doba!$V54&lt;=H$270,IF(doba!$W54&gt;H$270,H$271,0),0)</f>
        <v>0</v>
      </c>
      <c r="I306">
        <f>IF(doba!$V54&lt;=I$270,IF(doba!$W54&gt;I$270,I$271,0),0)</f>
        <v>0</v>
      </c>
      <c r="J306">
        <f>IF(doba!$V54&lt;=J$270,IF(doba!$W54&gt;J$270,J$271,0),0)</f>
        <v>0</v>
      </c>
      <c r="K306">
        <f>IF(doba!$V54&lt;=K$270,IF(doba!$W54&gt;K$270,K$271,0),0)</f>
        <v>0</v>
      </c>
      <c r="L306">
        <f>IF(doba!$V54&lt;=L$270,IF(doba!$W54&gt;L$270,L$271,0),0)</f>
        <v>0</v>
      </c>
      <c r="M306">
        <f>IF(doba!$V54&lt;=M$270,IF(doba!$W54&gt;M$270,M$271,0),0)</f>
        <v>0</v>
      </c>
      <c r="N306">
        <f>IF(doba!$V54&lt;=N$270,IF(doba!$W54&gt;N$270,N$271,0),0)</f>
        <v>0</v>
      </c>
      <c r="O306">
        <f>IF(doba!$V54&lt;=O$270,IF(doba!$W54&gt;O$270,O$271,0),0)</f>
        <v>0</v>
      </c>
      <c r="P306">
        <f>IF(doba!$V54&lt;=P$270,IF(doba!$W54&gt;P$270,P$271,0),0)</f>
        <v>0</v>
      </c>
      <c r="Q306">
        <f>IF(doba!$V54&lt;=Q$270,IF(doba!$W54&gt;Q$270,Q$271,0),0)</f>
        <v>0</v>
      </c>
      <c r="R306">
        <f>IF(doba!$V54&lt;=R$270,IF(doba!$W54&gt;R$270,R$271,0),0)</f>
        <v>0</v>
      </c>
      <c r="S306">
        <f>IF(doba!$V54&lt;=S$270,IF(doba!$W54&gt;S$270,S$271,0),0)</f>
        <v>0</v>
      </c>
      <c r="T306">
        <f>IF(doba!$V54&lt;=T$270,IF(doba!$W54&gt;T$270,T$271,0),0)</f>
        <v>0</v>
      </c>
      <c r="U306">
        <f>IF(doba!$V54&lt;=U$270,IF(doba!$W54&gt;U$270,U$271,0),0)</f>
        <v>0</v>
      </c>
      <c r="V306">
        <f>IF(doba!$V54&lt;=V$270,IF(doba!$W54&gt;V$270,V$271,0),0)</f>
        <v>0</v>
      </c>
      <c r="W306">
        <f>IF(doba!$V54&lt;=W$270,IF(doba!$W54&gt;W$270,W$271,0),0)</f>
        <v>0</v>
      </c>
      <c r="X306">
        <f>IF(doba!$V54&lt;=X$270,IF(doba!$W54&gt;X$270,X$271,0),0)</f>
        <v>0</v>
      </c>
      <c r="Y306">
        <f>IF(doba!$V54&lt;=Y$270,IF(doba!$W54&gt;Y$270,Y$271,0),0)</f>
        <v>0</v>
      </c>
      <c r="Z306">
        <f>IF(doba!$V54&lt;=Z$270,IF(doba!$W54&gt;Z$270,Z$271,0),0)</f>
        <v>0</v>
      </c>
      <c r="AA306">
        <f>IF(doba!$V54&lt;=AA$270,IF(doba!$W54&gt;AA$270,AA$271,0),0)</f>
        <v>0</v>
      </c>
      <c r="AB306">
        <f>IF(doba!$V54&lt;=AB$270,IF(doba!$W54&gt;AB$270,AB$271,0),0)</f>
        <v>0</v>
      </c>
      <c r="AC306" s="1">
        <f t="shared" si="10"/>
        <v>0</v>
      </c>
      <c r="AH306">
        <f>IF(doba!$V54&lt;=AH$270,IF(doba!$W54&gt;AH$270,AH$271,0),0)</f>
        <v>0</v>
      </c>
      <c r="AI306">
        <f>IF(doba!$V54&lt;=AI$270,IF(doba!$W54&gt;AI$270,AI$271,0),0)</f>
        <v>0</v>
      </c>
      <c r="AJ306">
        <f>IF(doba!$V54&lt;=AJ$270,IF(doba!$W54&gt;AJ$270,AJ$271,0),0)</f>
        <v>0</v>
      </c>
      <c r="AK306">
        <f>IF(doba!$V54&lt;=AK$270,IF(doba!$W54&gt;AK$270,AK$271,0),0)</f>
        <v>0</v>
      </c>
      <c r="AL306">
        <f>IF(doba!$V54&lt;=AL$270,IF(doba!$W54&gt;AL$270,AL$271,0),0)</f>
        <v>0</v>
      </c>
      <c r="AM306">
        <f>IF(doba!$V54&lt;=AM$270,IF(doba!$W54&gt;AM$270,AM$271,0),0)</f>
        <v>0</v>
      </c>
      <c r="AN306">
        <f>IF(doba!$V54&lt;=AN$270,IF(doba!$W54&gt;AN$270,AN$271,0),0)</f>
        <v>0</v>
      </c>
      <c r="AO306">
        <f>IF(doba!$V54&lt;=AO$270,IF(doba!$W54&gt;AO$270,AO$271,0),0)</f>
        <v>0</v>
      </c>
      <c r="AP306">
        <f>IF(doba!$V54&lt;=AP$270,IF(doba!$W54&gt;AP$270,AP$271,0),0)</f>
        <v>0</v>
      </c>
      <c r="AQ306">
        <f>IF(doba!$V54&lt;=AQ$270,IF(doba!$W54&gt;AQ$270,AQ$271,0),0)</f>
        <v>0</v>
      </c>
      <c r="AR306">
        <f>IF(doba!$V54&lt;=AR$270,IF(doba!$W54&gt;AR$270,AR$271,0),0)</f>
        <v>0</v>
      </c>
      <c r="AS306">
        <f>IF(doba!$V54&lt;=AS$270,IF(doba!$W54&gt;AS$270,AS$271,0),0)</f>
        <v>0</v>
      </c>
      <c r="AT306">
        <f>IF(doba!$V54&lt;=AT$270,IF(doba!$W54&gt;AT$270,AT$271,0),0)</f>
        <v>0</v>
      </c>
      <c r="AU306">
        <f>IF(doba!$V54&lt;=AU$270,IF(doba!$W54&gt;AU$270,AU$271,0),0)</f>
        <v>0</v>
      </c>
      <c r="AV306">
        <f>IF(doba!$V54&lt;=AV$270,IF(doba!$W54&gt;AV$270,AV$271,0),0)</f>
        <v>0</v>
      </c>
      <c r="AW306">
        <f>IF(doba!$V54&lt;=AW$270,IF(doba!$W54&gt;AW$270,AW$271,0),0)</f>
        <v>0</v>
      </c>
      <c r="AX306">
        <f>IF(doba!$V54&lt;=AX$270,IF(doba!$W54&gt;AX$270,AX$271,0),0)</f>
        <v>0</v>
      </c>
      <c r="AY306">
        <f>IF(doba!$V54&lt;=AY$270,IF(doba!$W54&gt;AY$270,AY$271,0),0)</f>
        <v>0</v>
      </c>
      <c r="AZ306">
        <f>IF(doba!$V54&lt;=AZ$270,IF(doba!$W54&gt;AZ$270,AZ$271,0),0)</f>
        <v>0</v>
      </c>
      <c r="BA306">
        <f>IF(doba!$V54&lt;=BA$270,IF(doba!$W54&gt;BA$270,BA$271,0),0)</f>
        <v>0</v>
      </c>
      <c r="BB306">
        <f>IF(doba!$V54&lt;=BB$270,IF(doba!$W54&gt;BB$270,BB$271,0),0)</f>
        <v>0</v>
      </c>
      <c r="BC306">
        <f>IF(doba!$V54&lt;=BC$270,IF(doba!$W54&gt;BC$270,BC$271,0),0)</f>
        <v>0</v>
      </c>
      <c r="BD306">
        <f>IF(doba!$V54&lt;=BD$270,IF(doba!$W54&gt;BD$270,BD$271,0),0)</f>
        <v>0</v>
      </c>
      <c r="BE306">
        <f>IF(doba!$V54&lt;=BE$270,IF(doba!$W54&gt;BE$270,BE$271,0),0)</f>
        <v>0</v>
      </c>
      <c r="BF306" s="1">
        <f t="shared" si="11"/>
        <v>0</v>
      </c>
    </row>
    <row r="307" spans="1:58" x14ac:dyDescent="0.2">
      <c r="A307">
        <v>36</v>
      </c>
      <c r="B307">
        <f>doba!$V55</f>
        <v>0</v>
      </c>
      <c r="C307">
        <f>doba!$W55</f>
        <v>0</v>
      </c>
      <c r="E307">
        <f>IF(doba!$V55&lt;=E$270,IF(doba!$W55&gt;E$270,E$271,0),0)</f>
        <v>0</v>
      </c>
      <c r="F307">
        <f>IF(doba!$V55&lt;=F$270,IF(doba!$W55&gt;F$270,F$271,0),0)</f>
        <v>0</v>
      </c>
      <c r="G307">
        <f>IF(doba!$V55&lt;=G$270,IF(doba!$W55&gt;G$270,G$271,0),0)</f>
        <v>0</v>
      </c>
      <c r="H307">
        <f>IF(doba!$V55&lt;=H$270,IF(doba!$W55&gt;H$270,H$271,0),0)</f>
        <v>0</v>
      </c>
      <c r="I307">
        <f>IF(doba!$V55&lt;=I$270,IF(doba!$W55&gt;I$270,I$271,0),0)</f>
        <v>0</v>
      </c>
      <c r="J307">
        <f>IF(doba!$V55&lt;=J$270,IF(doba!$W55&gt;J$270,J$271,0),0)</f>
        <v>0</v>
      </c>
      <c r="K307">
        <f>IF(doba!$V55&lt;=K$270,IF(doba!$W55&gt;K$270,K$271,0),0)</f>
        <v>0</v>
      </c>
      <c r="L307">
        <f>IF(doba!$V55&lt;=L$270,IF(doba!$W55&gt;L$270,L$271,0),0)</f>
        <v>0</v>
      </c>
      <c r="M307">
        <f>IF(doba!$V55&lt;=M$270,IF(doba!$W55&gt;M$270,M$271,0),0)</f>
        <v>0</v>
      </c>
      <c r="N307">
        <f>IF(doba!$V55&lt;=N$270,IF(doba!$W55&gt;N$270,N$271,0),0)</f>
        <v>0</v>
      </c>
      <c r="O307">
        <f>IF(doba!$V55&lt;=O$270,IF(doba!$W55&gt;O$270,O$271,0),0)</f>
        <v>0</v>
      </c>
      <c r="P307">
        <f>IF(doba!$V55&lt;=P$270,IF(doba!$W55&gt;P$270,P$271,0),0)</f>
        <v>0</v>
      </c>
      <c r="Q307">
        <f>IF(doba!$V55&lt;=Q$270,IF(doba!$W55&gt;Q$270,Q$271,0),0)</f>
        <v>0</v>
      </c>
      <c r="R307">
        <f>IF(doba!$V55&lt;=R$270,IF(doba!$W55&gt;R$270,R$271,0),0)</f>
        <v>0</v>
      </c>
      <c r="S307">
        <f>IF(doba!$V55&lt;=S$270,IF(doba!$W55&gt;S$270,S$271,0),0)</f>
        <v>0</v>
      </c>
      <c r="T307">
        <f>IF(doba!$V55&lt;=T$270,IF(doba!$W55&gt;T$270,T$271,0),0)</f>
        <v>0</v>
      </c>
      <c r="U307">
        <f>IF(doba!$V55&lt;=U$270,IF(doba!$W55&gt;U$270,U$271,0),0)</f>
        <v>0</v>
      </c>
      <c r="V307">
        <f>IF(doba!$V55&lt;=V$270,IF(doba!$W55&gt;V$270,V$271,0),0)</f>
        <v>0</v>
      </c>
      <c r="W307">
        <f>IF(doba!$V55&lt;=W$270,IF(doba!$W55&gt;W$270,W$271,0),0)</f>
        <v>0</v>
      </c>
      <c r="X307">
        <f>IF(doba!$V55&lt;=X$270,IF(doba!$W55&gt;X$270,X$271,0),0)</f>
        <v>0</v>
      </c>
      <c r="Y307">
        <f>IF(doba!$V55&lt;=Y$270,IF(doba!$W55&gt;Y$270,Y$271,0),0)</f>
        <v>0</v>
      </c>
      <c r="Z307">
        <f>IF(doba!$V55&lt;=Z$270,IF(doba!$W55&gt;Z$270,Z$271,0),0)</f>
        <v>0</v>
      </c>
      <c r="AA307">
        <f>IF(doba!$V55&lt;=AA$270,IF(doba!$W55&gt;AA$270,AA$271,0),0)</f>
        <v>0</v>
      </c>
      <c r="AB307">
        <f>IF(doba!$V55&lt;=AB$270,IF(doba!$W55&gt;AB$270,AB$271,0),0)</f>
        <v>0</v>
      </c>
      <c r="AC307" s="1">
        <f t="shared" si="10"/>
        <v>0</v>
      </c>
      <c r="AH307">
        <f>IF(doba!$V55&lt;=AH$270,IF(doba!$W55&gt;AH$270,AH$271,0),0)</f>
        <v>0</v>
      </c>
      <c r="AI307">
        <f>IF(doba!$V55&lt;=AI$270,IF(doba!$W55&gt;AI$270,AI$271,0),0)</f>
        <v>0</v>
      </c>
      <c r="AJ307">
        <f>IF(doba!$V55&lt;=AJ$270,IF(doba!$W55&gt;AJ$270,AJ$271,0),0)</f>
        <v>0</v>
      </c>
      <c r="AK307">
        <f>IF(doba!$V55&lt;=AK$270,IF(doba!$W55&gt;AK$270,AK$271,0),0)</f>
        <v>0</v>
      </c>
      <c r="AL307">
        <f>IF(doba!$V55&lt;=AL$270,IF(doba!$W55&gt;AL$270,AL$271,0),0)</f>
        <v>0</v>
      </c>
      <c r="AM307">
        <f>IF(doba!$V55&lt;=AM$270,IF(doba!$W55&gt;AM$270,AM$271,0),0)</f>
        <v>0</v>
      </c>
      <c r="AN307">
        <f>IF(doba!$V55&lt;=AN$270,IF(doba!$W55&gt;AN$270,AN$271,0),0)</f>
        <v>0</v>
      </c>
      <c r="AO307">
        <f>IF(doba!$V55&lt;=AO$270,IF(doba!$W55&gt;AO$270,AO$271,0),0)</f>
        <v>0</v>
      </c>
      <c r="AP307">
        <f>IF(doba!$V55&lt;=AP$270,IF(doba!$W55&gt;AP$270,AP$271,0),0)</f>
        <v>0</v>
      </c>
      <c r="AQ307">
        <f>IF(doba!$V55&lt;=AQ$270,IF(doba!$W55&gt;AQ$270,AQ$271,0),0)</f>
        <v>0</v>
      </c>
      <c r="AR307">
        <f>IF(doba!$V55&lt;=AR$270,IF(doba!$W55&gt;AR$270,AR$271,0),0)</f>
        <v>0</v>
      </c>
      <c r="AS307">
        <f>IF(doba!$V55&lt;=AS$270,IF(doba!$W55&gt;AS$270,AS$271,0),0)</f>
        <v>0</v>
      </c>
      <c r="AT307">
        <f>IF(doba!$V55&lt;=AT$270,IF(doba!$W55&gt;AT$270,AT$271,0),0)</f>
        <v>0</v>
      </c>
      <c r="AU307">
        <f>IF(doba!$V55&lt;=AU$270,IF(doba!$W55&gt;AU$270,AU$271,0),0)</f>
        <v>0</v>
      </c>
      <c r="AV307">
        <f>IF(doba!$V55&lt;=AV$270,IF(doba!$W55&gt;AV$270,AV$271,0),0)</f>
        <v>0</v>
      </c>
      <c r="AW307">
        <f>IF(doba!$V55&lt;=AW$270,IF(doba!$W55&gt;AW$270,AW$271,0),0)</f>
        <v>0</v>
      </c>
      <c r="AX307">
        <f>IF(doba!$V55&lt;=AX$270,IF(doba!$W55&gt;AX$270,AX$271,0),0)</f>
        <v>0</v>
      </c>
      <c r="AY307">
        <f>IF(doba!$V55&lt;=AY$270,IF(doba!$W55&gt;AY$270,AY$271,0),0)</f>
        <v>0</v>
      </c>
      <c r="AZ307">
        <f>IF(doba!$V55&lt;=AZ$270,IF(doba!$W55&gt;AZ$270,AZ$271,0),0)</f>
        <v>0</v>
      </c>
      <c r="BA307">
        <f>IF(doba!$V55&lt;=BA$270,IF(doba!$W55&gt;BA$270,BA$271,0),0)</f>
        <v>0</v>
      </c>
      <c r="BB307">
        <f>IF(doba!$V55&lt;=BB$270,IF(doba!$W55&gt;BB$270,BB$271,0),0)</f>
        <v>0</v>
      </c>
      <c r="BC307">
        <f>IF(doba!$V55&lt;=BC$270,IF(doba!$W55&gt;BC$270,BC$271,0),0)</f>
        <v>0</v>
      </c>
      <c r="BD307">
        <f>IF(doba!$V55&lt;=BD$270,IF(doba!$W55&gt;BD$270,BD$271,0),0)</f>
        <v>0</v>
      </c>
      <c r="BE307">
        <f>IF(doba!$V55&lt;=BE$270,IF(doba!$W55&gt;BE$270,BE$271,0),0)</f>
        <v>0</v>
      </c>
      <c r="BF307" s="1">
        <f t="shared" si="11"/>
        <v>0</v>
      </c>
    </row>
    <row r="308" spans="1:58" x14ac:dyDescent="0.2">
      <c r="A308">
        <v>37</v>
      </c>
      <c r="B308">
        <f>doba!$V56</f>
        <v>0</v>
      </c>
      <c r="C308">
        <f>doba!$W56</f>
        <v>0</v>
      </c>
      <c r="E308">
        <f>IF(doba!$V56&lt;=E$270,IF(doba!$W56&gt;E$270,E$271,0),0)</f>
        <v>0</v>
      </c>
      <c r="F308">
        <f>IF(doba!$V56&lt;=F$270,IF(doba!$W56&gt;F$270,F$271,0),0)</f>
        <v>0</v>
      </c>
      <c r="G308">
        <f>IF(doba!$V56&lt;=G$270,IF(doba!$W56&gt;G$270,G$271,0),0)</f>
        <v>0</v>
      </c>
      <c r="H308">
        <f>IF(doba!$V56&lt;=H$270,IF(doba!$W56&gt;H$270,H$271,0),0)</f>
        <v>0</v>
      </c>
      <c r="I308">
        <f>IF(doba!$V56&lt;=I$270,IF(doba!$W56&gt;I$270,I$271,0),0)</f>
        <v>0</v>
      </c>
      <c r="J308">
        <f>IF(doba!$V56&lt;=J$270,IF(doba!$W56&gt;J$270,J$271,0),0)</f>
        <v>0</v>
      </c>
      <c r="K308">
        <f>IF(doba!$V56&lt;=K$270,IF(doba!$W56&gt;K$270,K$271,0),0)</f>
        <v>0</v>
      </c>
      <c r="L308">
        <f>IF(doba!$V56&lt;=L$270,IF(doba!$W56&gt;L$270,L$271,0),0)</f>
        <v>0</v>
      </c>
      <c r="M308">
        <f>IF(doba!$V56&lt;=M$270,IF(doba!$W56&gt;M$270,M$271,0),0)</f>
        <v>0</v>
      </c>
      <c r="N308">
        <f>IF(doba!$V56&lt;=N$270,IF(doba!$W56&gt;N$270,N$271,0),0)</f>
        <v>0</v>
      </c>
      <c r="O308">
        <f>IF(doba!$V56&lt;=O$270,IF(doba!$W56&gt;O$270,O$271,0),0)</f>
        <v>0</v>
      </c>
      <c r="P308">
        <f>IF(doba!$V56&lt;=P$270,IF(doba!$W56&gt;P$270,P$271,0),0)</f>
        <v>0</v>
      </c>
      <c r="Q308">
        <f>IF(doba!$V56&lt;=Q$270,IF(doba!$W56&gt;Q$270,Q$271,0),0)</f>
        <v>0</v>
      </c>
      <c r="R308">
        <f>IF(doba!$V56&lt;=R$270,IF(doba!$W56&gt;R$270,R$271,0),0)</f>
        <v>0</v>
      </c>
      <c r="S308">
        <f>IF(doba!$V56&lt;=S$270,IF(doba!$W56&gt;S$270,S$271,0),0)</f>
        <v>0</v>
      </c>
      <c r="T308">
        <f>IF(doba!$V56&lt;=T$270,IF(doba!$W56&gt;T$270,T$271,0),0)</f>
        <v>0</v>
      </c>
      <c r="U308">
        <f>IF(doba!$V56&lt;=U$270,IF(doba!$W56&gt;U$270,U$271,0),0)</f>
        <v>0</v>
      </c>
      <c r="V308">
        <f>IF(doba!$V56&lt;=V$270,IF(doba!$W56&gt;V$270,V$271,0),0)</f>
        <v>0</v>
      </c>
      <c r="W308">
        <f>IF(doba!$V56&lt;=W$270,IF(doba!$W56&gt;W$270,W$271,0),0)</f>
        <v>0</v>
      </c>
      <c r="X308">
        <f>IF(doba!$V56&lt;=X$270,IF(doba!$W56&gt;X$270,X$271,0),0)</f>
        <v>0</v>
      </c>
      <c r="Y308">
        <f>IF(doba!$V56&lt;=Y$270,IF(doba!$W56&gt;Y$270,Y$271,0),0)</f>
        <v>0</v>
      </c>
      <c r="Z308">
        <f>IF(doba!$V56&lt;=Z$270,IF(doba!$W56&gt;Z$270,Z$271,0),0)</f>
        <v>0</v>
      </c>
      <c r="AA308">
        <f>IF(doba!$V56&lt;=AA$270,IF(doba!$W56&gt;AA$270,AA$271,0),0)</f>
        <v>0</v>
      </c>
      <c r="AB308">
        <f>IF(doba!$V56&lt;=AB$270,IF(doba!$W56&gt;AB$270,AB$271,0),0)</f>
        <v>0</v>
      </c>
      <c r="AC308" s="1">
        <f t="shared" si="10"/>
        <v>0</v>
      </c>
      <c r="AH308">
        <f>IF(doba!$V56&lt;=AH$270,IF(doba!$W56&gt;AH$270,AH$271,0),0)</f>
        <v>0</v>
      </c>
      <c r="AI308">
        <f>IF(doba!$V56&lt;=AI$270,IF(doba!$W56&gt;AI$270,AI$271,0),0)</f>
        <v>0</v>
      </c>
      <c r="AJ308">
        <f>IF(doba!$V56&lt;=AJ$270,IF(doba!$W56&gt;AJ$270,AJ$271,0),0)</f>
        <v>0</v>
      </c>
      <c r="AK308">
        <f>IF(doba!$V56&lt;=AK$270,IF(doba!$W56&gt;AK$270,AK$271,0),0)</f>
        <v>0</v>
      </c>
      <c r="AL308">
        <f>IF(doba!$V56&lt;=AL$270,IF(doba!$W56&gt;AL$270,AL$271,0),0)</f>
        <v>0</v>
      </c>
      <c r="AM308">
        <f>IF(doba!$V56&lt;=AM$270,IF(doba!$W56&gt;AM$270,AM$271,0),0)</f>
        <v>0</v>
      </c>
      <c r="AN308">
        <f>IF(doba!$V56&lt;=AN$270,IF(doba!$W56&gt;AN$270,AN$271,0),0)</f>
        <v>0</v>
      </c>
      <c r="AO308">
        <f>IF(doba!$V56&lt;=AO$270,IF(doba!$W56&gt;AO$270,AO$271,0),0)</f>
        <v>0</v>
      </c>
      <c r="AP308">
        <f>IF(doba!$V56&lt;=AP$270,IF(doba!$W56&gt;AP$270,AP$271,0),0)</f>
        <v>0</v>
      </c>
      <c r="AQ308">
        <f>IF(doba!$V56&lt;=AQ$270,IF(doba!$W56&gt;AQ$270,AQ$271,0),0)</f>
        <v>0</v>
      </c>
      <c r="AR308">
        <f>IF(doba!$V56&lt;=AR$270,IF(doba!$W56&gt;AR$270,AR$271,0),0)</f>
        <v>0</v>
      </c>
      <c r="AS308">
        <f>IF(doba!$V56&lt;=AS$270,IF(doba!$W56&gt;AS$270,AS$271,0),0)</f>
        <v>0</v>
      </c>
      <c r="AT308">
        <f>IF(doba!$V56&lt;=AT$270,IF(doba!$W56&gt;AT$270,AT$271,0),0)</f>
        <v>0</v>
      </c>
      <c r="AU308">
        <f>IF(doba!$V56&lt;=AU$270,IF(doba!$W56&gt;AU$270,AU$271,0),0)</f>
        <v>0</v>
      </c>
      <c r="AV308">
        <f>IF(doba!$V56&lt;=AV$270,IF(doba!$W56&gt;AV$270,AV$271,0),0)</f>
        <v>0</v>
      </c>
      <c r="AW308">
        <f>IF(doba!$V56&lt;=AW$270,IF(doba!$W56&gt;AW$270,AW$271,0),0)</f>
        <v>0</v>
      </c>
      <c r="AX308">
        <f>IF(doba!$V56&lt;=AX$270,IF(doba!$W56&gt;AX$270,AX$271,0),0)</f>
        <v>0</v>
      </c>
      <c r="AY308">
        <f>IF(doba!$V56&lt;=AY$270,IF(doba!$W56&gt;AY$270,AY$271,0),0)</f>
        <v>0</v>
      </c>
      <c r="AZ308">
        <f>IF(doba!$V56&lt;=AZ$270,IF(doba!$W56&gt;AZ$270,AZ$271,0),0)</f>
        <v>0</v>
      </c>
      <c r="BA308">
        <f>IF(doba!$V56&lt;=BA$270,IF(doba!$W56&gt;BA$270,BA$271,0),0)</f>
        <v>0</v>
      </c>
      <c r="BB308">
        <f>IF(doba!$V56&lt;=BB$270,IF(doba!$W56&gt;BB$270,BB$271,0),0)</f>
        <v>0</v>
      </c>
      <c r="BC308">
        <f>IF(doba!$V56&lt;=BC$270,IF(doba!$W56&gt;BC$270,BC$271,0),0)</f>
        <v>0</v>
      </c>
      <c r="BD308">
        <f>IF(doba!$V56&lt;=BD$270,IF(doba!$W56&gt;BD$270,BD$271,0),0)</f>
        <v>0</v>
      </c>
      <c r="BE308">
        <f>IF(doba!$V56&lt;=BE$270,IF(doba!$W56&gt;BE$270,BE$271,0),0)</f>
        <v>0</v>
      </c>
      <c r="BF308" s="1">
        <f t="shared" si="11"/>
        <v>0</v>
      </c>
    </row>
    <row r="309" spans="1:58" x14ac:dyDescent="0.2">
      <c r="A309">
        <v>38</v>
      </c>
      <c r="B309">
        <f>doba!$V57</f>
        <v>0</v>
      </c>
      <c r="C309">
        <f>doba!$W57</f>
        <v>0</v>
      </c>
      <c r="E309">
        <f>IF(doba!$V57&lt;=E$270,IF(doba!$W57&gt;E$270,E$271,0),0)</f>
        <v>0</v>
      </c>
      <c r="F309">
        <f>IF(doba!$V57&lt;=F$270,IF(doba!$W57&gt;F$270,F$271,0),0)</f>
        <v>0</v>
      </c>
      <c r="G309">
        <f>IF(doba!$V57&lt;=G$270,IF(doba!$W57&gt;G$270,G$271,0),0)</f>
        <v>0</v>
      </c>
      <c r="H309">
        <f>IF(doba!$V57&lt;=H$270,IF(doba!$W57&gt;H$270,H$271,0),0)</f>
        <v>0</v>
      </c>
      <c r="I309">
        <f>IF(doba!$V57&lt;=I$270,IF(doba!$W57&gt;I$270,I$271,0),0)</f>
        <v>0</v>
      </c>
      <c r="J309">
        <f>IF(doba!$V57&lt;=J$270,IF(doba!$W57&gt;J$270,J$271,0),0)</f>
        <v>0</v>
      </c>
      <c r="K309">
        <f>IF(doba!$V57&lt;=K$270,IF(doba!$W57&gt;K$270,K$271,0),0)</f>
        <v>0</v>
      </c>
      <c r="L309">
        <f>IF(doba!$V57&lt;=L$270,IF(doba!$W57&gt;L$270,L$271,0),0)</f>
        <v>0</v>
      </c>
      <c r="M309">
        <f>IF(doba!$V57&lt;=M$270,IF(doba!$W57&gt;M$270,M$271,0),0)</f>
        <v>0</v>
      </c>
      <c r="N309">
        <f>IF(doba!$V57&lt;=N$270,IF(doba!$W57&gt;N$270,N$271,0),0)</f>
        <v>0</v>
      </c>
      <c r="O309">
        <f>IF(doba!$V57&lt;=O$270,IF(doba!$W57&gt;O$270,O$271,0),0)</f>
        <v>0</v>
      </c>
      <c r="P309">
        <f>IF(doba!$V57&lt;=P$270,IF(doba!$W57&gt;P$270,P$271,0),0)</f>
        <v>0</v>
      </c>
      <c r="Q309">
        <f>IF(doba!$V57&lt;=Q$270,IF(doba!$W57&gt;Q$270,Q$271,0),0)</f>
        <v>0</v>
      </c>
      <c r="R309">
        <f>IF(doba!$V57&lt;=R$270,IF(doba!$W57&gt;R$270,R$271,0),0)</f>
        <v>0</v>
      </c>
      <c r="S309">
        <f>IF(doba!$V57&lt;=S$270,IF(doba!$W57&gt;S$270,S$271,0),0)</f>
        <v>0</v>
      </c>
      <c r="T309">
        <f>IF(doba!$V57&lt;=T$270,IF(doba!$W57&gt;T$270,T$271,0),0)</f>
        <v>0</v>
      </c>
      <c r="U309">
        <f>IF(doba!$V57&lt;=U$270,IF(doba!$W57&gt;U$270,U$271,0),0)</f>
        <v>0</v>
      </c>
      <c r="V309">
        <f>IF(doba!$V57&lt;=V$270,IF(doba!$W57&gt;V$270,V$271,0),0)</f>
        <v>0</v>
      </c>
      <c r="W309">
        <f>IF(doba!$V57&lt;=W$270,IF(doba!$W57&gt;W$270,W$271,0),0)</f>
        <v>0</v>
      </c>
      <c r="X309">
        <f>IF(doba!$V57&lt;=X$270,IF(doba!$W57&gt;X$270,X$271,0),0)</f>
        <v>0</v>
      </c>
      <c r="Y309">
        <f>IF(doba!$V57&lt;=Y$270,IF(doba!$W57&gt;Y$270,Y$271,0),0)</f>
        <v>0</v>
      </c>
      <c r="Z309">
        <f>IF(doba!$V57&lt;=Z$270,IF(doba!$W57&gt;Z$270,Z$271,0),0)</f>
        <v>0</v>
      </c>
      <c r="AA309">
        <f>IF(doba!$V57&lt;=AA$270,IF(doba!$W57&gt;AA$270,AA$271,0),0)</f>
        <v>0</v>
      </c>
      <c r="AB309">
        <f>IF(doba!$V57&lt;=AB$270,IF(doba!$W57&gt;AB$270,AB$271,0),0)</f>
        <v>0</v>
      </c>
      <c r="AC309" s="1">
        <f t="shared" si="10"/>
        <v>0</v>
      </c>
      <c r="AH309">
        <f>IF(doba!$V57&lt;=AH$270,IF(doba!$W57&gt;AH$270,AH$271,0),0)</f>
        <v>0</v>
      </c>
      <c r="AI309">
        <f>IF(doba!$V57&lt;=AI$270,IF(doba!$W57&gt;AI$270,AI$271,0),0)</f>
        <v>0</v>
      </c>
      <c r="AJ309">
        <f>IF(doba!$V57&lt;=AJ$270,IF(doba!$W57&gt;AJ$270,AJ$271,0),0)</f>
        <v>0</v>
      </c>
      <c r="AK309">
        <f>IF(doba!$V57&lt;=AK$270,IF(doba!$W57&gt;AK$270,AK$271,0),0)</f>
        <v>0</v>
      </c>
      <c r="AL309">
        <f>IF(doba!$V57&lt;=AL$270,IF(doba!$W57&gt;AL$270,AL$271,0),0)</f>
        <v>0</v>
      </c>
      <c r="AM309">
        <f>IF(doba!$V57&lt;=AM$270,IF(doba!$W57&gt;AM$270,AM$271,0),0)</f>
        <v>0</v>
      </c>
      <c r="AN309">
        <f>IF(doba!$V57&lt;=AN$270,IF(doba!$W57&gt;AN$270,AN$271,0),0)</f>
        <v>0</v>
      </c>
      <c r="AO309">
        <f>IF(doba!$V57&lt;=AO$270,IF(doba!$W57&gt;AO$270,AO$271,0),0)</f>
        <v>0</v>
      </c>
      <c r="AP309">
        <f>IF(doba!$V57&lt;=AP$270,IF(doba!$W57&gt;AP$270,AP$271,0),0)</f>
        <v>0</v>
      </c>
      <c r="AQ309">
        <f>IF(doba!$V57&lt;=AQ$270,IF(doba!$W57&gt;AQ$270,AQ$271,0),0)</f>
        <v>0</v>
      </c>
      <c r="AR309">
        <f>IF(doba!$V57&lt;=AR$270,IF(doba!$W57&gt;AR$270,AR$271,0),0)</f>
        <v>0</v>
      </c>
      <c r="AS309">
        <f>IF(doba!$V57&lt;=AS$270,IF(doba!$W57&gt;AS$270,AS$271,0),0)</f>
        <v>0</v>
      </c>
      <c r="AT309">
        <f>IF(doba!$V57&lt;=AT$270,IF(doba!$W57&gt;AT$270,AT$271,0),0)</f>
        <v>0</v>
      </c>
      <c r="AU309">
        <f>IF(doba!$V57&lt;=AU$270,IF(doba!$W57&gt;AU$270,AU$271,0),0)</f>
        <v>0</v>
      </c>
      <c r="AV309">
        <f>IF(doba!$V57&lt;=AV$270,IF(doba!$W57&gt;AV$270,AV$271,0),0)</f>
        <v>0</v>
      </c>
      <c r="AW309">
        <f>IF(doba!$V57&lt;=AW$270,IF(doba!$W57&gt;AW$270,AW$271,0),0)</f>
        <v>0</v>
      </c>
      <c r="AX309">
        <f>IF(doba!$V57&lt;=AX$270,IF(doba!$W57&gt;AX$270,AX$271,0),0)</f>
        <v>0</v>
      </c>
      <c r="AY309">
        <f>IF(doba!$V57&lt;=AY$270,IF(doba!$W57&gt;AY$270,AY$271,0),0)</f>
        <v>0</v>
      </c>
      <c r="AZ309">
        <f>IF(doba!$V57&lt;=AZ$270,IF(doba!$W57&gt;AZ$270,AZ$271,0),0)</f>
        <v>0</v>
      </c>
      <c r="BA309">
        <f>IF(doba!$V57&lt;=BA$270,IF(doba!$W57&gt;BA$270,BA$271,0),0)</f>
        <v>0</v>
      </c>
      <c r="BB309">
        <f>IF(doba!$V57&lt;=BB$270,IF(doba!$W57&gt;BB$270,BB$271,0),0)</f>
        <v>0</v>
      </c>
      <c r="BC309">
        <f>IF(doba!$V57&lt;=BC$270,IF(doba!$W57&gt;BC$270,BC$271,0),0)</f>
        <v>0</v>
      </c>
      <c r="BD309">
        <f>IF(doba!$V57&lt;=BD$270,IF(doba!$W57&gt;BD$270,BD$271,0),0)</f>
        <v>0</v>
      </c>
      <c r="BE309">
        <f>IF(doba!$V57&lt;=BE$270,IF(doba!$W57&gt;BE$270,BE$271,0),0)</f>
        <v>0</v>
      </c>
      <c r="BF309" s="1">
        <f t="shared" si="11"/>
        <v>0</v>
      </c>
    </row>
    <row r="310" spans="1:58" x14ac:dyDescent="0.2">
      <c r="A310">
        <v>39</v>
      </c>
      <c r="B310">
        <f>doba!$V58</f>
        <v>0</v>
      </c>
      <c r="C310">
        <f>doba!$W58</f>
        <v>0</v>
      </c>
      <c r="E310">
        <f>IF(doba!$V58&lt;=E$270,IF(doba!$W58&gt;E$270,E$271,0),0)</f>
        <v>0</v>
      </c>
      <c r="F310">
        <f>IF(doba!$V58&lt;=F$270,IF(doba!$W58&gt;F$270,F$271,0),0)</f>
        <v>0</v>
      </c>
      <c r="G310">
        <f>IF(doba!$V58&lt;=G$270,IF(doba!$W58&gt;G$270,G$271,0),0)</f>
        <v>0</v>
      </c>
      <c r="H310">
        <f>IF(doba!$V58&lt;=H$270,IF(doba!$W58&gt;H$270,H$271,0),0)</f>
        <v>0</v>
      </c>
      <c r="I310">
        <f>IF(doba!$V58&lt;=I$270,IF(doba!$W58&gt;I$270,I$271,0),0)</f>
        <v>0</v>
      </c>
      <c r="J310">
        <f>IF(doba!$V58&lt;=J$270,IF(doba!$W58&gt;J$270,J$271,0),0)</f>
        <v>0</v>
      </c>
      <c r="K310">
        <f>IF(doba!$V58&lt;=K$270,IF(doba!$W58&gt;K$270,K$271,0),0)</f>
        <v>0</v>
      </c>
      <c r="L310">
        <f>IF(doba!$V58&lt;=L$270,IF(doba!$W58&gt;L$270,L$271,0),0)</f>
        <v>0</v>
      </c>
      <c r="M310">
        <f>IF(doba!$V58&lt;=M$270,IF(doba!$W58&gt;M$270,M$271,0),0)</f>
        <v>0</v>
      </c>
      <c r="N310">
        <f>IF(doba!$V58&lt;=N$270,IF(doba!$W58&gt;N$270,N$271,0),0)</f>
        <v>0</v>
      </c>
      <c r="O310">
        <f>IF(doba!$V58&lt;=O$270,IF(doba!$W58&gt;O$270,O$271,0),0)</f>
        <v>0</v>
      </c>
      <c r="P310">
        <f>IF(doba!$V58&lt;=P$270,IF(doba!$W58&gt;P$270,P$271,0),0)</f>
        <v>0</v>
      </c>
      <c r="Q310">
        <f>IF(doba!$V58&lt;=Q$270,IF(doba!$W58&gt;Q$270,Q$271,0),0)</f>
        <v>0</v>
      </c>
      <c r="R310">
        <f>IF(doba!$V58&lt;=R$270,IF(doba!$W58&gt;R$270,R$271,0),0)</f>
        <v>0</v>
      </c>
      <c r="S310">
        <f>IF(doba!$V58&lt;=S$270,IF(doba!$W58&gt;S$270,S$271,0),0)</f>
        <v>0</v>
      </c>
      <c r="T310">
        <f>IF(doba!$V58&lt;=T$270,IF(doba!$W58&gt;T$270,T$271,0),0)</f>
        <v>0</v>
      </c>
      <c r="U310">
        <f>IF(doba!$V58&lt;=U$270,IF(doba!$W58&gt;U$270,U$271,0),0)</f>
        <v>0</v>
      </c>
      <c r="V310">
        <f>IF(doba!$V58&lt;=V$270,IF(doba!$W58&gt;V$270,V$271,0),0)</f>
        <v>0</v>
      </c>
      <c r="W310">
        <f>IF(doba!$V58&lt;=W$270,IF(doba!$W58&gt;W$270,W$271,0),0)</f>
        <v>0</v>
      </c>
      <c r="X310">
        <f>IF(doba!$V58&lt;=X$270,IF(doba!$W58&gt;X$270,X$271,0),0)</f>
        <v>0</v>
      </c>
      <c r="Y310">
        <f>IF(doba!$V58&lt;=Y$270,IF(doba!$W58&gt;Y$270,Y$271,0),0)</f>
        <v>0</v>
      </c>
      <c r="Z310">
        <f>IF(doba!$V58&lt;=Z$270,IF(doba!$W58&gt;Z$270,Z$271,0),0)</f>
        <v>0</v>
      </c>
      <c r="AA310">
        <f>IF(doba!$V58&lt;=AA$270,IF(doba!$W58&gt;AA$270,AA$271,0),0)</f>
        <v>0</v>
      </c>
      <c r="AB310">
        <f>IF(doba!$V58&lt;=AB$270,IF(doba!$W58&gt;AB$270,AB$271,0),0)</f>
        <v>0</v>
      </c>
      <c r="AC310" s="1">
        <f t="shared" si="10"/>
        <v>0</v>
      </c>
      <c r="AH310">
        <f>IF(doba!$V58&lt;=AH$270,IF(doba!$W58&gt;AH$270,AH$271,0),0)</f>
        <v>0</v>
      </c>
      <c r="AI310">
        <f>IF(doba!$V58&lt;=AI$270,IF(doba!$W58&gt;AI$270,AI$271,0),0)</f>
        <v>0</v>
      </c>
      <c r="AJ310">
        <f>IF(doba!$V58&lt;=AJ$270,IF(doba!$W58&gt;AJ$270,AJ$271,0),0)</f>
        <v>0</v>
      </c>
      <c r="AK310">
        <f>IF(doba!$V58&lt;=AK$270,IF(doba!$W58&gt;AK$270,AK$271,0),0)</f>
        <v>0</v>
      </c>
      <c r="AL310">
        <f>IF(doba!$V58&lt;=AL$270,IF(doba!$W58&gt;AL$270,AL$271,0),0)</f>
        <v>0</v>
      </c>
      <c r="AM310">
        <f>IF(doba!$V58&lt;=AM$270,IF(doba!$W58&gt;AM$270,AM$271,0),0)</f>
        <v>0</v>
      </c>
      <c r="AN310">
        <f>IF(doba!$V58&lt;=AN$270,IF(doba!$W58&gt;AN$270,AN$271,0),0)</f>
        <v>0</v>
      </c>
      <c r="AO310">
        <f>IF(doba!$V58&lt;=AO$270,IF(doba!$W58&gt;AO$270,AO$271,0),0)</f>
        <v>0</v>
      </c>
      <c r="AP310">
        <f>IF(doba!$V58&lt;=AP$270,IF(doba!$W58&gt;AP$270,AP$271,0),0)</f>
        <v>0</v>
      </c>
      <c r="AQ310">
        <f>IF(doba!$V58&lt;=AQ$270,IF(doba!$W58&gt;AQ$270,AQ$271,0),0)</f>
        <v>0</v>
      </c>
      <c r="AR310">
        <f>IF(doba!$V58&lt;=AR$270,IF(doba!$W58&gt;AR$270,AR$271,0),0)</f>
        <v>0</v>
      </c>
      <c r="AS310">
        <f>IF(doba!$V58&lt;=AS$270,IF(doba!$W58&gt;AS$270,AS$271,0),0)</f>
        <v>0</v>
      </c>
      <c r="AT310">
        <f>IF(doba!$V58&lt;=AT$270,IF(doba!$W58&gt;AT$270,AT$271,0),0)</f>
        <v>0</v>
      </c>
      <c r="AU310">
        <f>IF(doba!$V58&lt;=AU$270,IF(doba!$W58&gt;AU$270,AU$271,0),0)</f>
        <v>0</v>
      </c>
      <c r="AV310">
        <f>IF(doba!$V58&lt;=AV$270,IF(doba!$W58&gt;AV$270,AV$271,0),0)</f>
        <v>0</v>
      </c>
      <c r="AW310">
        <f>IF(doba!$V58&lt;=AW$270,IF(doba!$W58&gt;AW$270,AW$271,0),0)</f>
        <v>0</v>
      </c>
      <c r="AX310">
        <f>IF(doba!$V58&lt;=AX$270,IF(doba!$W58&gt;AX$270,AX$271,0),0)</f>
        <v>0</v>
      </c>
      <c r="AY310">
        <f>IF(doba!$V58&lt;=AY$270,IF(doba!$W58&gt;AY$270,AY$271,0),0)</f>
        <v>0</v>
      </c>
      <c r="AZ310">
        <f>IF(doba!$V58&lt;=AZ$270,IF(doba!$W58&gt;AZ$270,AZ$271,0),0)</f>
        <v>0</v>
      </c>
      <c r="BA310">
        <f>IF(doba!$V58&lt;=BA$270,IF(doba!$W58&gt;BA$270,BA$271,0),0)</f>
        <v>0</v>
      </c>
      <c r="BB310">
        <f>IF(doba!$V58&lt;=BB$270,IF(doba!$W58&gt;BB$270,BB$271,0),0)</f>
        <v>0</v>
      </c>
      <c r="BC310">
        <f>IF(doba!$V58&lt;=BC$270,IF(doba!$W58&gt;BC$270,BC$271,0),0)</f>
        <v>0</v>
      </c>
      <c r="BD310">
        <f>IF(doba!$V58&lt;=BD$270,IF(doba!$W58&gt;BD$270,BD$271,0),0)</f>
        <v>0</v>
      </c>
      <c r="BE310">
        <f>IF(doba!$V58&lt;=BE$270,IF(doba!$W58&gt;BE$270,BE$271,0),0)</f>
        <v>0</v>
      </c>
      <c r="BF310" s="1">
        <f t="shared" si="11"/>
        <v>0</v>
      </c>
    </row>
    <row r="311" spans="1:58" x14ac:dyDescent="0.2">
      <c r="A311">
        <v>40</v>
      </c>
      <c r="B311">
        <f>doba!$V59</f>
        <v>0</v>
      </c>
      <c r="C311">
        <f>doba!$W59</f>
        <v>0</v>
      </c>
      <c r="E311">
        <f>IF(doba!$V59&lt;=E$270,IF(doba!$W59&gt;E$270,E$271,0),0)</f>
        <v>0</v>
      </c>
      <c r="F311">
        <f>IF(doba!$V59&lt;=F$270,IF(doba!$W59&gt;F$270,F$271,0),0)</f>
        <v>0</v>
      </c>
      <c r="G311">
        <f>IF(doba!$V59&lt;=G$270,IF(doba!$W59&gt;G$270,G$271,0),0)</f>
        <v>0</v>
      </c>
      <c r="H311">
        <f>IF(doba!$V59&lt;=H$270,IF(doba!$W59&gt;H$270,H$271,0),0)</f>
        <v>0</v>
      </c>
      <c r="I311">
        <f>IF(doba!$V59&lt;=I$270,IF(doba!$W59&gt;I$270,I$271,0),0)</f>
        <v>0</v>
      </c>
      <c r="J311">
        <f>IF(doba!$V59&lt;=J$270,IF(doba!$W59&gt;J$270,J$271,0),0)</f>
        <v>0</v>
      </c>
      <c r="K311">
        <f>IF(doba!$V59&lt;=K$270,IF(doba!$W59&gt;K$270,K$271,0),0)</f>
        <v>0</v>
      </c>
      <c r="L311">
        <f>IF(doba!$V59&lt;=L$270,IF(doba!$W59&gt;L$270,L$271,0),0)</f>
        <v>0</v>
      </c>
      <c r="M311">
        <f>IF(doba!$V59&lt;=M$270,IF(doba!$W59&gt;M$270,M$271,0),0)</f>
        <v>0</v>
      </c>
      <c r="N311">
        <f>IF(doba!$V59&lt;=N$270,IF(doba!$W59&gt;N$270,N$271,0),0)</f>
        <v>0</v>
      </c>
      <c r="O311">
        <f>IF(doba!$V59&lt;=O$270,IF(doba!$W59&gt;O$270,O$271,0),0)</f>
        <v>0</v>
      </c>
      <c r="P311">
        <f>IF(doba!$V59&lt;=P$270,IF(doba!$W59&gt;P$270,P$271,0),0)</f>
        <v>0</v>
      </c>
      <c r="Q311">
        <f>IF(doba!$V59&lt;=Q$270,IF(doba!$W59&gt;Q$270,Q$271,0),0)</f>
        <v>0</v>
      </c>
      <c r="R311">
        <f>IF(doba!$V59&lt;=R$270,IF(doba!$W59&gt;R$270,R$271,0),0)</f>
        <v>0</v>
      </c>
      <c r="S311">
        <f>IF(doba!$V59&lt;=S$270,IF(doba!$W59&gt;S$270,S$271,0),0)</f>
        <v>0</v>
      </c>
      <c r="T311">
        <f>IF(doba!$V59&lt;=T$270,IF(doba!$W59&gt;T$270,T$271,0),0)</f>
        <v>0</v>
      </c>
      <c r="U311">
        <f>IF(doba!$V59&lt;=U$270,IF(doba!$W59&gt;U$270,U$271,0),0)</f>
        <v>0</v>
      </c>
      <c r="V311">
        <f>IF(doba!$V59&lt;=V$270,IF(doba!$W59&gt;V$270,V$271,0),0)</f>
        <v>0</v>
      </c>
      <c r="W311">
        <f>IF(doba!$V59&lt;=W$270,IF(doba!$W59&gt;W$270,W$271,0),0)</f>
        <v>0</v>
      </c>
      <c r="X311">
        <f>IF(doba!$V59&lt;=X$270,IF(doba!$W59&gt;X$270,X$271,0),0)</f>
        <v>0</v>
      </c>
      <c r="Y311">
        <f>IF(doba!$V59&lt;=Y$270,IF(doba!$W59&gt;Y$270,Y$271,0),0)</f>
        <v>0</v>
      </c>
      <c r="Z311">
        <f>IF(doba!$V59&lt;=Z$270,IF(doba!$W59&gt;Z$270,Z$271,0),0)</f>
        <v>0</v>
      </c>
      <c r="AA311">
        <f>IF(doba!$V59&lt;=AA$270,IF(doba!$W59&gt;AA$270,AA$271,0),0)</f>
        <v>0</v>
      </c>
      <c r="AB311">
        <f>IF(doba!$V59&lt;=AB$270,IF(doba!$W59&gt;AB$270,AB$271,0),0)</f>
        <v>0</v>
      </c>
      <c r="AC311" s="1">
        <f t="shared" si="10"/>
        <v>0</v>
      </c>
      <c r="AH311">
        <f>IF(doba!$V59&lt;=AH$270,IF(doba!$W59&gt;AH$270,AH$271,0),0)</f>
        <v>0</v>
      </c>
      <c r="AI311">
        <f>IF(doba!$V59&lt;=AI$270,IF(doba!$W59&gt;AI$270,AI$271,0),0)</f>
        <v>0</v>
      </c>
      <c r="AJ311">
        <f>IF(doba!$V59&lt;=AJ$270,IF(doba!$W59&gt;AJ$270,AJ$271,0),0)</f>
        <v>0</v>
      </c>
      <c r="AK311">
        <f>IF(doba!$V59&lt;=AK$270,IF(doba!$W59&gt;AK$270,AK$271,0),0)</f>
        <v>0</v>
      </c>
      <c r="AL311">
        <f>IF(doba!$V59&lt;=AL$270,IF(doba!$W59&gt;AL$270,AL$271,0),0)</f>
        <v>0</v>
      </c>
      <c r="AM311">
        <f>IF(doba!$V59&lt;=AM$270,IF(doba!$W59&gt;AM$270,AM$271,0),0)</f>
        <v>0</v>
      </c>
      <c r="AN311">
        <f>IF(doba!$V59&lt;=AN$270,IF(doba!$W59&gt;AN$270,AN$271,0),0)</f>
        <v>0</v>
      </c>
      <c r="AO311">
        <f>IF(doba!$V59&lt;=AO$270,IF(doba!$W59&gt;AO$270,AO$271,0),0)</f>
        <v>0</v>
      </c>
      <c r="AP311">
        <f>IF(doba!$V59&lt;=AP$270,IF(doba!$W59&gt;AP$270,AP$271,0),0)</f>
        <v>0</v>
      </c>
      <c r="AQ311">
        <f>IF(doba!$V59&lt;=AQ$270,IF(doba!$W59&gt;AQ$270,AQ$271,0),0)</f>
        <v>0</v>
      </c>
      <c r="AR311">
        <f>IF(doba!$V59&lt;=AR$270,IF(doba!$W59&gt;AR$270,AR$271,0),0)</f>
        <v>0</v>
      </c>
      <c r="AS311">
        <f>IF(doba!$V59&lt;=AS$270,IF(doba!$W59&gt;AS$270,AS$271,0),0)</f>
        <v>0</v>
      </c>
      <c r="AT311">
        <f>IF(doba!$V59&lt;=AT$270,IF(doba!$W59&gt;AT$270,AT$271,0),0)</f>
        <v>0</v>
      </c>
      <c r="AU311">
        <f>IF(doba!$V59&lt;=AU$270,IF(doba!$W59&gt;AU$270,AU$271,0),0)</f>
        <v>0</v>
      </c>
      <c r="AV311">
        <f>IF(doba!$V59&lt;=AV$270,IF(doba!$W59&gt;AV$270,AV$271,0),0)</f>
        <v>0</v>
      </c>
      <c r="AW311">
        <f>IF(doba!$V59&lt;=AW$270,IF(doba!$W59&gt;AW$270,AW$271,0),0)</f>
        <v>0</v>
      </c>
      <c r="AX311">
        <f>IF(doba!$V59&lt;=AX$270,IF(doba!$W59&gt;AX$270,AX$271,0),0)</f>
        <v>0</v>
      </c>
      <c r="AY311">
        <f>IF(doba!$V59&lt;=AY$270,IF(doba!$W59&gt;AY$270,AY$271,0),0)</f>
        <v>0</v>
      </c>
      <c r="AZ311">
        <f>IF(doba!$V59&lt;=AZ$270,IF(doba!$W59&gt;AZ$270,AZ$271,0),0)</f>
        <v>0</v>
      </c>
      <c r="BA311">
        <f>IF(doba!$V59&lt;=BA$270,IF(doba!$W59&gt;BA$270,BA$271,0),0)</f>
        <v>0</v>
      </c>
      <c r="BB311">
        <f>IF(doba!$V59&lt;=BB$270,IF(doba!$W59&gt;BB$270,BB$271,0),0)</f>
        <v>0</v>
      </c>
      <c r="BC311">
        <f>IF(doba!$V59&lt;=BC$270,IF(doba!$W59&gt;BC$270,BC$271,0),0)</f>
        <v>0</v>
      </c>
      <c r="BD311">
        <f>IF(doba!$V59&lt;=BD$270,IF(doba!$W59&gt;BD$270,BD$271,0),0)</f>
        <v>0</v>
      </c>
      <c r="BE311">
        <f>IF(doba!$V59&lt;=BE$270,IF(doba!$W59&gt;BE$270,BE$271,0),0)</f>
        <v>0</v>
      </c>
      <c r="BF311" s="1">
        <f t="shared" si="11"/>
        <v>0</v>
      </c>
    </row>
    <row r="312" spans="1:58" x14ac:dyDescent="0.2">
      <c r="A312">
        <v>41</v>
      </c>
      <c r="B312">
        <f>doba!$V60</f>
        <v>0</v>
      </c>
      <c r="C312">
        <f>doba!$W60</f>
        <v>0</v>
      </c>
      <c r="E312">
        <f>IF(doba!$V60&lt;=E$270,IF(doba!$W60&gt;E$270,E$271,0),0)</f>
        <v>0</v>
      </c>
      <c r="F312">
        <f>IF(doba!$V60&lt;=F$270,IF(doba!$W60&gt;F$270,F$271,0),0)</f>
        <v>0</v>
      </c>
      <c r="G312">
        <f>IF(doba!$V60&lt;=G$270,IF(doba!$W60&gt;G$270,G$271,0),0)</f>
        <v>0</v>
      </c>
      <c r="H312">
        <f>IF(doba!$V60&lt;=H$270,IF(doba!$W60&gt;H$270,H$271,0),0)</f>
        <v>0</v>
      </c>
      <c r="I312">
        <f>IF(doba!$V60&lt;=I$270,IF(doba!$W60&gt;I$270,I$271,0),0)</f>
        <v>0</v>
      </c>
      <c r="J312">
        <f>IF(doba!$V60&lt;=J$270,IF(doba!$W60&gt;J$270,J$271,0),0)</f>
        <v>0</v>
      </c>
      <c r="K312">
        <f>IF(doba!$V60&lt;=K$270,IF(doba!$W60&gt;K$270,K$271,0),0)</f>
        <v>0</v>
      </c>
      <c r="L312">
        <f>IF(doba!$V60&lt;=L$270,IF(doba!$W60&gt;L$270,L$271,0),0)</f>
        <v>0</v>
      </c>
      <c r="M312">
        <f>IF(doba!$V60&lt;=M$270,IF(doba!$W60&gt;M$270,M$271,0),0)</f>
        <v>0</v>
      </c>
      <c r="N312">
        <f>IF(doba!$V60&lt;=N$270,IF(doba!$W60&gt;N$270,N$271,0),0)</f>
        <v>0</v>
      </c>
      <c r="O312">
        <f>IF(doba!$V60&lt;=O$270,IF(doba!$W60&gt;O$270,O$271,0),0)</f>
        <v>0</v>
      </c>
      <c r="P312">
        <f>IF(doba!$V60&lt;=P$270,IF(doba!$W60&gt;P$270,P$271,0),0)</f>
        <v>0</v>
      </c>
      <c r="Q312">
        <f>IF(doba!$V60&lt;=Q$270,IF(doba!$W60&gt;Q$270,Q$271,0),0)</f>
        <v>0</v>
      </c>
      <c r="R312">
        <f>IF(doba!$V60&lt;=R$270,IF(doba!$W60&gt;R$270,R$271,0),0)</f>
        <v>0</v>
      </c>
      <c r="S312">
        <f>IF(doba!$V60&lt;=S$270,IF(doba!$W60&gt;S$270,S$271,0),0)</f>
        <v>0</v>
      </c>
      <c r="T312">
        <f>IF(doba!$V60&lt;=T$270,IF(doba!$W60&gt;T$270,T$271,0),0)</f>
        <v>0</v>
      </c>
      <c r="U312">
        <f>IF(doba!$V60&lt;=U$270,IF(doba!$W60&gt;U$270,U$271,0),0)</f>
        <v>0</v>
      </c>
      <c r="V312">
        <f>IF(doba!$V60&lt;=V$270,IF(doba!$W60&gt;V$270,V$271,0),0)</f>
        <v>0</v>
      </c>
      <c r="W312">
        <f>IF(doba!$V60&lt;=W$270,IF(doba!$W60&gt;W$270,W$271,0),0)</f>
        <v>0</v>
      </c>
      <c r="X312">
        <f>IF(doba!$V60&lt;=X$270,IF(doba!$W60&gt;X$270,X$271,0),0)</f>
        <v>0</v>
      </c>
      <c r="Y312">
        <f>IF(doba!$V60&lt;=Y$270,IF(doba!$W60&gt;Y$270,Y$271,0),0)</f>
        <v>0</v>
      </c>
      <c r="Z312">
        <f>IF(doba!$V60&lt;=Z$270,IF(doba!$W60&gt;Z$270,Z$271,0),0)</f>
        <v>0</v>
      </c>
      <c r="AA312">
        <f>IF(doba!$V60&lt;=AA$270,IF(doba!$W60&gt;AA$270,AA$271,0),0)</f>
        <v>0</v>
      </c>
      <c r="AB312">
        <f>IF(doba!$V60&lt;=AB$270,IF(doba!$W60&gt;AB$270,AB$271,0),0)</f>
        <v>0</v>
      </c>
      <c r="AC312" s="1">
        <f t="shared" si="10"/>
        <v>0</v>
      </c>
      <c r="AH312">
        <f>IF(doba!$V60&lt;=AH$270,IF(doba!$W60&gt;AH$270,AH$271,0),0)</f>
        <v>0</v>
      </c>
      <c r="AI312">
        <f>IF(doba!$V60&lt;=AI$270,IF(doba!$W60&gt;AI$270,AI$271,0),0)</f>
        <v>0</v>
      </c>
      <c r="AJ312">
        <f>IF(doba!$V60&lt;=AJ$270,IF(doba!$W60&gt;AJ$270,AJ$271,0),0)</f>
        <v>0</v>
      </c>
      <c r="AK312">
        <f>IF(doba!$V60&lt;=AK$270,IF(doba!$W60&gt;AK$270,AK$271,0),0)</f>
        <v>0</v>
      </c>
      <c r="AL312">
        <f>IF(doba!$V60&lt;=AL$270,IF(doba!$W60&gt;AL$270,AL$271,0),0)</f>
        <v>0</v>
      </c>
      <c r="AM312">
        <f>IF(doba!$V60&lt;=AM$270,IF(doba!$W60&gt;AM$270,AM$271,0),0)</f>
        <v>0</v>
      </c>
      <c r="AN312">
        <f>IF(doba!$V60&lt;=AN$270,IF(doba!$W60&gt;AN$270,AN$271,0),0)</f>
        <v>0</v>
      </c>
      <c r="AO312">
        <f>IF(doba!$V60&lt;=AO$270,IF(doba!$W60&gt;AO$270,AO$271,0),0)</f>
        <v>0</v>
      </c>
      <c r="AP312">
        <f>IF(doba!$V60&lt;=AP$270,IF(doba!$W60&gt;AP$270,AP$271,0),0)</f>
        <v>0</v>
      </c>
      <c r="AQ312">
        <f>IF(doba!$V60&lt;=AQ$270,IF(doba!$W60&gt;AQ$270,AQ$271,0),0)</f>
        <v>0</v>
      </c>
      <c r="AR312">
        <f>IF(doba!$V60&lt;=AR$270,IF(doba!$W60&gt;AR$270,AR$271,0),0)</f>
        <v>0</v>
      </c>
      <c r="AS312">
        <f>IF(doba!$V60&lt;=AS$270,IF(doba!$W60&gt;AS$270,AS$271,0),0)</f>
        <v>0</v>
      </c>
      <c r="AT312">
        <f>IF(doba!$V60&lt;=AT$270,IF(doba!$W60&gt;AT$270,AT$271,0),0)</f>
        <v>0</v>
      </c>
      <c r="AU312">
        <f>IF(doba!$V60&lt;=AU$270,IF(doba!$W60&gt;AU$270,AU$271,0),0)</f>
        <v>0</v>
      </c>
      <c r="AV312">
        <f>IF(doba!$V60&lt;=AV$270,IF(doba!$W60&gt;AV$270,AV$271,0),0)</f>
        <v>0</v>
      </c>
      <c r="AW312">
        <f>IF(doba!$V60&lt;=AW$270,IF(doba!$W60&gt;AW$270,AW$271,0),0)</f>
        <v>0</v>
      </c>
      <c r="AX312">
        <f>IF(doba!$V60&lt;=AX$270,IF(doba!$W60&gt;AX$270,AX$271,0),0)</f>
        <v>0</v>
      </c>
      <c r="AY312">
        <f>IF(doba!$V60&lt;=AY$270,IF(doba!$W60&gt;AY$270,AY$271,0),0)</f>
        <v>0</v>
      </c>
      <c r="AZ312">
        <f>IF(doba!$V60&lt;=AZ$270,IF(doba!$W60&gt;AZ$270,AZ$271,0),0)</f>
        <v>0</v>
      </c>
      <c r="BA312">
        <f>IF(doba!$V60&lt;=BA$270,IF(doba!$W60&gt;BA$270,BA$271,0),0)</f>
        <v>0</v>
      </c>
      <c r="BB312">
        <f>IF(doba!$V60&lt;=BB$270,IF(doba!$W60&gt;BB$270,BB$271,0),0)</f>
        <v>0</v>
      </c>
      <c r="BC312">
        <f>IF(doba!$V60&lt;=BC$270,IF(doba!$W60&gt;BC$270,BC$271,0),0)</f>
        <v>0</v>
      </c>
      <c r="BD312">
        <f>IF(doba!$V60&lt;=BD$270,IF(doba!$W60&gt;BD$270,BD$271,0),0)</f>
        <v>0</v>
      </c>
      <c r="BE312">
        <f>IF(doba!$V60&lt;=BE$270,IF(doba!$W60&gt;BE$270,BE$271,0),0)</f>
        <v>0</v>
      </c>
      <c r="BF312" s="1">
        <f t="shared" si="11"/>
        <v>0</v>
      </c>
    </row>
    <row r="313" spans="1:58" x14ac:dyDescent="0.2">
      <c r="A313">
        <v>42</v>
      </c>
      <c r="B313">
        <f>doba!$V61</f>
        <v>0</v>
      </c>
      <c r="C313">
        <f>doba!$W61</f>
        <v>0</v>
      </c>
      <c r="E313">
        <f>IF(doba!$V61&lt;=E$270,IF(doba!$W61&gt;E$270,E$271,0),0)</f>
        <v>0</v>
      </c>
      <c r="F313">
        <f>IF(doba!$V61&lt;=F$270,IF(doba!$W61&gt;F$270,F$271,0),0)</f>
        <v>0</v>
      </c>
      <c r="G313">
        <f>IF(doba!$V61&lt;=G$270,IF(doba!$W61&gt;G$270,G$271,0),0)</f>
        <v>0</v>
      </c>
      <c r="H313">
        <f>IF(doba!$V61&lt;=H$270,IF(doba!$W61&gt;H$270,H$271,0),0)</f>
        <v>0</v>
      </c>
      <c r="I313">
        <f>IF(doba!$V61&lt;=I$270,IF(doba!$W61&gt;I$270,I$271,0),0)</f>
        <v>0</v>
      </c>
      <c r="J313">
        <f>IF(doba!$V61&lt;=J$270,IF(doba!$W61&gt;J$270,J$271,0),0)</f>
        <v>0</v>
      </c>
      <c r="K313">
        <f>IF(doba!$V61&lt;=K$270,IF(doba!$W61&gt;K$270,K$271,0),0)</f>
        <v>0</v>
      </c>
      <c r="L313">
        <f>IF(doba!$V61&lt;=L$270,IF(doba!$W61&gt;L$270,L$271,0),0)</f>
        <v>0</v>
      </c>
      <c r="M313">
        <f>IF(doba!$V61&lt;=M$270,IF(doba!$W61&gt;M$270,M$271,0),0)</f>
        <v>0</v>
      </c>
      <c r="N313">
        <f>IF(doba!$V61&lt;=N$270,IF(doba!$W61&gt;N$270,N$271,0),0)</f>
        <v>0</v>
      </c>
      <c r="O313">
        <f>IF(doba!$V61&lt;=O$270,IF(doba!$W61&gt;O$270,O$271,0),0)</f>
        <v>0</v>
      </c>
      <c r="P313">
        <f>IF(doba!$V61&lt;=P$270,IF(doba!$W61&gt;P$270,P$271,0),0)</f>
        <v>0</v>
      </c>
      <c r="Q313">
        <f>IF(doba!$V61&lt;=Q$270,IF(doba!$W61&gt;Q$270,Q$271,0),0)</f>
        <v>0</v>
      </c>
      <c r="R313">
        <f>IF(doba!$V61&lt;=R$270,IF(doba!$W61&gt;R$270,R$271,0),0)</f>
        <v>0</v>
      </c>
      <c r="S313">
        <f>IF(doba!$V61&lt;=S$270,IF(doba!$W61&gt;S$270,S$271,0),0)</f>
        <v>0</v>
      </c>
      <c r="T313">
        <f>IF(doba!$V61&lt;=T$270,IF(doba!$W61&gt;T$270,T$271,0),0)</f>
        <v>0</v>
      </c>
      <c r="U313">
        <f>IF(doba!$V61&lt;=U$270,IF(doba!$W61&gt;U$270,U$271,0),0)</f>
        <v>0</v>
      </c>
      <c r="V313">
        <f>IF(doba!$V61&lt;=V$270,IF(doba!$W61&gt;V$270,V$271,0),0)</f>
        <v>0</v>
      </c>
      <c r="W313">
        <f>IF(doba!$V61&lt;=W$270,IF(doba!$W61&gt;W$270,W$271,0),0)</f>
        <v>0</v>
      </c>
      <c r="X313">
        <f>IF(doba!$V61&lt;=X$270,IF(doba!$W61&gt;X$270,X$271,0),0)</f>
        <v>0</v>
      </c>
      <c r="Y313">
        <f>IF(doba!$V61&lt;=Y$270,IF(doba!$W61&gt;Y$270,Y$271,0),0)</f>
        <v>0</v>
      </c>
      <c r="Z313">
        <f>IF(doba!$V61&lt;=Z$270,IF(doba!$W61&gt;Z$270,Z$271,0),0)</f>
        <v>0</v>
      </c>
      <c r="AA313">
        <f>IF(doba!$V61&lt;=AA$270,IF(doba!$W61&gt;AA$270,AA$271,0),0)</f>
        <v>0</v>
      </c>
      <c r="AB313">
        <f>IF(doba!$V61&lt;=AB$270,IF(doba!$W61&gt;AB$270,AB$271,0),0)</f>
        <v>0</v>
      </c>
      <c r="AC313" s="1">
        <f t="shared" si="10"/>
        <v>0</v>
      </c>
      <c r="AH313">
        <f>IF(doba!$V61&lt;=AH$270,IF(doba!$W61&gt;AH$270,AH$271,0),0)</f>
        <v>0</v>
      </c>
      <c r="AI313">
        <f>IF(doba!$V61&lt;=AI$270,IF(doba!$W61&gt;AI$270,AI$271,0),0)</f>
        <v>0</v>
      </c>
      <c r="AJ313">
        <f>IF(doba!$V61&lt;=AJ$270,IF(doba!$W61&gt;AJ$270,AJ$271,0),0)</f>
        <v>0</v>
      </c>
      <c r="AK313">
        <f>IF(doba!$V61&lt;=AK$270,IF(doba!$W61&gt;AK$270,AK$271,0),0)</f>
        <v>0</v>
      </c>
      <c r="AL313">
        <f>IF(doba!$V61&lt;=AL$270,IF(doba!$W61&gt;AL$270,AL$271,0),0)</f>
        <v>0</v>
      </c>
      <c r="AM313">
        <f>IF(doba!$V61&lt;=AM$270,IF(doba!$W61&gt;AM$270,AM$271,0),0)</f>
        <v>0</v>
      </c>
      <c r="AN313">
        <f>IF(doba!$V61&lt;=AN$270,IF(doba!$W61&gt;AN$270,AN$271,0),0)</f>
        <v>0</v>
      </c>
      <c r="AO313">
        <f>IF(doba!$V61&lt;=AO$270,IF(doba!$W61&gt;AO$270,AO$271,0),0)</f>
        <v>0</v>
      </c>
      <c r="AP313">
        <f>IF(doba!$V61&lt;=AP$270,IF(doba!$W61&gt;AP$270,AP$271,0),0)</f>
        <v>0</v>
      </c>
      <c r="AQ313">
        <f>IF(doba!$V61&lt;=AQ$270,IF(doba!$W61&gt;AQ$270,AQ$271,0),0)</f>
        <v>0</v>
      </c>
      <c r="AR313">
        <f>IF(doba!$V61&lt;=AR$270,IF(doba!$W61&gt;AR$270,AR$271,0),0)</f>
        <v>0</v>
      </c>
      <c r="AS313">
        <f>IF(doba!$V61&lt;=AS$270,IF(doba!$W61&gt;AS$270,AS$271,0),0)</f>
        <v>0</v>
      </c>
      <c r="AT313">
        <f>IF(doba!$V61&lt;=AT$270,IF(doba!$W61&gt;AT$270,AT$271,0),0)</f>
        <v>0</v>
      </c>
      <c r="AU313">
        <f>IF(doba!$V61&lt;=AU$270,IF(doba!$W61&gt;AU$270,AU$271,0),0)</f>
        <v>0</v>
      </c>
      <c r="AV313">
        <f>IF(doba!$V61&lt;=AV$270,IF(doba!$W61&gt;AV$270,AV$271,0),0)</f>
        <v>0</v>
      </c>
      <c r="AW313">
        <f>IF(doba!$V61&lt;=AW$270,IF(doba!$W61&gt;AW$270,AW$271,0),0)</f>
        <v>0</v>
      </c>
      <c r="AX313">
        <f>IF(doba!$V61&lt;=AX$270,IF(doba!$W61&gt;AX$270,AX$271,0),0)</f>
        <v>0</v>
      </c>
      <c r="AY313">
        <f>IF(doba!$V61&lt;=AY$270,IF(doba!$W61&gt;AY$270,AY$271,0),0)</f>
        <v>0</v>
      </c>
      <c r="AZ313">
        <f>IF(doba!$V61&lt;=AZ$270,IF(doba!$W61&gt;AZ$270,AZ$271,0),0)</f>
        <v>0</v>
      </c>
      <c r="BA313">
        <f>IF(doba!$V61&lt;=BA$270,IF(doba!$W61&gt;BA$270,BA$271,0),0)</f>
        <v>0</v>
      </c>
      <c r="BB313">
        <f>IF(doba!$V61&lt;=BB$270,IF(doba!$W61&gt;BB$270,BB$271,0),0)</f>
        <v>0</v>
      </c>
      <c r="BC313">
        <f>IF(doba!$V61&lt;=BC$270,IF(doba!$W61&gt;BC$270,BC$271,0),0)</f>
        <v>0</v>
      </c>
      <c r="BD313">
        <f>IF(doba!$V61&lt;=BD$270,IF(doba!$W61&gt;BD$270,BD$271,0),0)</f>
        <v>0</v>
      </c>
      <c r="BE313">
        <f>IF(doba!$V61&lt;=BE$270,IF(doba!$W61&gt;BE$270,BE$271,0),0)</f>
        <v>0</v>
      </c>
      <c r="BF313" s="1">
        <f t="shared" si="11"/>
        <v>0</v>
      </c>
    </row>
    <row r="314" spans="1:58" x14ac:dyDescent="0.2">
      <c r="A314">
        <v>43</v>
      </c>
      <c r="B314">
        <f>doba!$V62</f>
        <v>0</v>
      </c>
      <c r="C314">
        <f>doba!$W62</f>
        <v>0</v>
      </c>
      <c r="E314">
        <f>IF(doba!$V62&lt;=E$270,IF(doba!$W62&gt;E$270,E$271,0),0)</f>
        <v>0</v>
      </c>
      <c r="F314">
        <f>IF(doba!$V62&lt;=F$270,IF(doba!$W62&gt;F$270,F$271,0),0)</f>
        <v>0</v>
      </c>
      <c r="G314">
        <f>IF(doba!$V62&lt;=G$270,IF(doba!$W62&gt;G$270,G$271,0),0)</f>
        <v>0</v>
      </c>
      <c r="H314">
        <f>IF(doba!$V62&lt;=H$270,IF(doba!$W62&gt;H$270,H$271,0),0)</f>
        <v>0</v>
      </c>
      <c r="I314">
        <f>IF(doba!$V62&lt;=I$270,IF(doba!$W62&gt;I$270,I$271,0),0)</f>
        <v>0</v>
      </c>
      <c r="J314">
        <f>IF(doba!$V62&lt;=J$270,IF(doba!$W62&gt;J$270,J$271,0),0)</f>
        <v>0</v>
      </c>
      <c r="K314">
        <f>IF(doba!$V62&lt;=K$270,IF(doba!$W62&gt;K$270,K$271,0),0)</f>
        <v>0</v>
      </c>
      <c r="L314">
        <f>IF(doba!$V62&lt;=L$270,IF(doba!$W62&gt;L$270,L$271,0),0)</f>
        <v>0</v>
      </c>
      <c r="M314">
        <f>IF(doba!$V62&lt;=M$270,IF(doba!$W62&gt;M$270,M$271,0),0)</f>
        <v>0</v>
      </c>
      <c r="N314">
        <f>IF(doba!$V62&lt;=N$270,IF(doba!$W62&gt;N$270,N$271,0),0)</f>
        <v>0</v>
      </c>
      <c r="O314">
        <f>IF(doba!$V62&lt;=O$270,IF(doba!$W62&gt;O$270,O$271,0),0)</f>
        <v>0</v>
      </c>
      <c r="P314">
        <f>IF(doba!$V62&lt;=P$270,IF(doba!$W62&gt;P$270,P$271,0),0)</f>
        <v>0</v>
      </c>
      <c r="Q314">
        <f>IF(doba!$V62&lt;=Q$270,IF(doba!$W62&gt;Q$270,Q$271,0),0)</f>
        <v>0</v>
      </c>
      <c r="R314">
        <f>IF(doba!$V62&lt;=R$270,IF(doba!$W62&gt;R$270,R$271,0),0)</f>
        <v>0</v>
      </c>
      <c r="S314">
        <f>IF(doba!$V62&lt;=S$270,IF(doba!$W62&gt;S$270,S$271,0),0)</f>
        <v>0</v>
      </c>
      <c r="T314">
        <f>IF(doba!$V62&lt;=T$270,IF(doba!$W62&gt;T$270,T$271,0),0)</f>
        <v>0</v>
      </c>
      <c r="U314">
        <f>IF(doba!$V62&lt;=U$270,IF(doba!$W62&gt;U$270,U$271,0),0)</f>
        <v>0</v>
      </c>
      <c r="V314">
        <f>IF(doba!$V62&lt;=V$270,IF(doba!$W62&gt;V$270,V$271,0),0)</f>
        <v>0</v>
      </c>
      <c r="W314">
        <f>IF(doba!$V62&lt;=W$270,IF(doba!$W62&gt;W$270,W$271,0),0)</f>
        <v>0</v>
      </c>
      <c r="X314">
        <f>IF(doba!$V62&lt;=X$270,IF(doba!$W62&gt;X$270,X$271,0),0)</f>
        <v>0</v>
      </c>
      <c r="Y314">
        <f>IF(doba!$V62&lt;=Y$270,IF(doba!$W62&gt;Y$270,Y$271,0),0)</f>
        <v>0</v>
      </c>
      <c r="Z314">
        <f>IF(doba!$V62&lt;=Z$270,IF(doba!$W62&gt;Z$270,Z$271,0),0)</f>
        <v>0</v>
      </c>
      <c r="AA314">
        <f>IF(doba!$V62&lt;=AA$270,IF(doba!$W62&gt;AA$270,AA$271,0),0)</f>
        <v>0</v>
      </c>
      <c r="AB314">
        <f>IF(doba!$V62&lt;=AB$270,IF(doba!$W62&gt;AB$270,AB$271,0),0)</f>
        <v>0</v>
      </c>
      <c r="AC314" s="1">
        <f t="shared" si="10"/>
        <v>0</v>
      </c>
      <c r="AH314">
        <f>IF(doba!$V62&lt;=AH$270,IF(doba!$W62&gt;AH$270,AH$271,0),0)</f>
        <v>0</v>
      </c>
      <c r="AI314">
        <f>IF(doba!$V62&lt;=AI$270,IF(doba!$W62&gt;AI$270,AI$271,0),0)</f>
        <v>0</v>
      </c>
      <c r="AJ314">
        <f>IF(doba!$V62&lt;=AJ$270,IF(doba!$W62&gt;AJ$270,AJ$271,0),0)</f>
        <v>0</v>
      </c>
      <c r="AK314">
        <f>IF(doba!$V62&lt;=AK$270,IF(doba!$W62&gt;AK$270,AK$271,0),0)</f>
        <v>0</v>
      </c>
      <c r="AL314">
        <f>IF(doba!$V62&lt;=AL$270,IF(doba!$W62&gt;AL$270,AL$271,0),0)</f>
        <v>0</v>
      </c>
      <c r="AM314">
        <f>IF(doba!$V62&lt;=AM$270,IF(doba!$W62&gt;AM$270,AM$271,0),0)</f>
        <v>0</v>
      </c>
      <c r="AN314">
        <f>IF(doba!$V62&lt;=AN$270,IF(doba!$W62&gt;AN$270,AN$271,0),0)</f>
        <v>0</v>
      </c>
      <c r="AO314">
        <f>IF(doba!$V62&lt;=AO$270,IF(doba!$W62&gt;AO$270,AO$271,0),0)</f>
        <v>0</v>
      </c>
      <c r="AP314">
        <f>IF(doba!$V62&lt;=AP$270,IF(doba!$W62&gt;AP$270,AP$271,0),0)</f>
        <v>0</v>
      </c>
      <c r="AQ314">
        <f>IF(doba!$V62&lt;=AQ$270,IF(doba!$W62&gt;AQ$270,AQ$271,0),0)</f>
        <v>0</v>
      </c>
      <c r="AR314">
        <f>IF(doba!$V62&lt;=AR$270,IF(doba!$W62&gt;AR$270,AR$271,0),0)</f>
        <v>0</v>
      </c>
      <c r="AS314">
        <f>IF(doba!$V62&lt;=AS$270,IF(doba!$W62&gt;AS$270,AS$271,0),0)</f>
        <v>0</v>
      </c>
      <c r="AT314">
        <f>IF(doba!$V62&lt;=AT$270,IF(doba!$W62&gt;AT$270,AT$271,0),0)</f>
        <v>0</v>
      </c>
      <c r="AU314">
        <f>IF(doba!$V62&lt;=AU$270,IF(doba!$W62&gt;AU$270,AU$271,0),0)</f>
        <v>0</v>
      </c>
      <c r="AV314">
        <f>IF(doba!$V62&lt;=AV$270,IF(doba!$W62&gt;AV$270,AV$271,0),0)</f>
        <v>0</v>
      </c>
      <c r="AW314">
        <f>IF(doba!$V62&lt;=AW$270,IF(doba!$W62&gt;AW$270,AW$271,0),0)</f>
        <v>0</v>
      </c>
      <c r="AX314">
        <f>IF(doba!$V62&lt;=AX$270,IF(doba!$W62&gt;AX$270,AX$271,0),0)</f>
        <v>0</v>
      </c>
      <c r="AY314">
        <f>IF(doba!$V62&lt;=AY$270,IF(doba!$W62&gt;AY$270,AY$271,0),0)</f>
        <v>0</v>
      </c>
      <c r="AZ314">
        <f>IF(doba!$V62&lt;=AZ$270,IF(doba!$W62&gt;AZ$270,AZ$271,0),0)</f>
        <v>0</v>
      </c>
      <c r="BA314">
        <f>IF(doba!$V62&lt;=BA$270,IF(doba!$W62&gt;BA$270,BA$271,0),0)</f>
        <v>0</v>
      </c>
      <c r="BB314">
        <f>IF(doba!$V62&lt;=BB$270,IF(doba!$W62&gt;BB$270,BB$271,0),0)</f>
        <v>0</v>
      </c>
      <c r="BC314">
        <f>IF(doba!$V62&lt;=BC$270,IF(doba!$W62&gt;BC$270,BC$271,0),0)</f>
        <v>0</v>
      </c>
      <c r="BD314">
        <f>IF(doba!$V62&lt;=BD$270,IF(doba!$W62&gt;BD$270,BD$271,0),0)</f>
        <v>0</v>
      </c>
      <c r="BE314">
        <f>IF(doba!$V62&lt;=BE$270,IF(doba!$W62&gt;BE$270,BE$271,0),0)</f>
        <v>0</v>
      </c>
      <c r="BF314" s="1">
        <f t="shared" si="11"/>
        <v>0</v>
      </c>
    </row>
    <row r="315" spans="1:58" x14ac:dyDescent="0.2">
      <c r="A315">
        <v>44</v>
      </c>
      <c r="B315">
        <f>doba!$V63</f>
        <v>0</v>
      </c>
      <c r="C315">
        <f>doba!$W63</f>
        <v>0</v>
      </c>
      <c r="E315">
        <f>IF(doba!$V63&lt;=E$270,IF(doba!$W63&gt;E$270,E$271,0),0)</f>
        <v>0</v>
      </c>
      <c r="F315">
        <f>IF(doba!$V63&lt;=F$270,IF(doba!$W63&gt;F$270,F$271,0),0)</f>
        <v>0</v>
      </c>
      <c r="G315">
        <f>IF(doba!$V63&lt;=G$270,IF(doba!$W63&gt;G$270,G$271,0),0)</f>
        <v>0</v>
      </c>
      <c r="H315">
        <f>IF(doba!$V63&lt;=H$270,IF(doba!$W63&gt;H$270,H$271,0),0)</f>
        <v>0</v>
      </c>
      <c r="I315">
        <f>IF(doba!$V63&lt;=I$270,IF(doba!$W63&gt;I$270,I$271,0),0)</f>
        <v>0</v>
      </c>
      <c r="J315">
        <f>IF(doba!$V63&lt;=J$270,IF(doba!$W63&gt;J$270,J$271,0),0)</f>
        <v>0</v>
      </c>
      <c r="K315">
        <f>IF(doba!$V63&lt;=K$270,IF(doba!$W63&gt;K$270,K$271,0),0)</f>
        <v>0</v>
      </c>
      <c r="L315">
        <f>IF(doba!$V63&lt;=L$270,IF(doba!$W63&gt;L$270,L$271,0),0)</f>
        <v>0</v>
      </c>
      <c r="M315">
        <f>IF(doba!$V63&lt;=M$270,IF(doba!$W63&gt;M$270,M$271,0),0)</f>
        <v>0</v>
      </c>
      <c r="N315">
        <f>IF(doba!$V63&lt;=N$270,IF(doba!$W63&gt;N$270,N$271,0),0)</f>
        <v>0</v>
      </c>
      <c r="O315">
        <f>IF(doba!$V63&lt;=O$270,IF(doba!$W63&gt;O$270,O$271,0),0)</f>
        <v>0</v>
      </c>
      <c r="P315">
        <f>IF(doba!$V63&lt;=P$270,IF(doba!$W63&gt;P$270,P$271,0),0)</f>
        <v>0</v>
      </c>
      <c r="Q315">
        <f>IF(doba!$V63&lt;=Q$270,IF(doba!$W63&gt;Q$270,Q$271,0),0)</f>
        <v>0</v>
      </c>
      <c r="R315">
        <f>IF(doba!$V63&lt;=R$270,IF(doba!$W63&gt;R$270,R$271,0),0)</f>
        <v>0</v>
      </c>
      <c r="S315">
        <f>IF(doba!$V63&lt;=S$270,IF(doba!$W63&gt;S$270,S$271,0),0)</f>
        <v>0</v>
      </c>
      <c r="T315">
        <f>IF(doba!$V63&lt;=T$270,IF(doba!$W63&gt;T$270,T$271,0),0)</f>
        <v>0</v>
      </c>
      <c r="U315">
        <f>IF(doba!$V63&lt;=U$270,IF(doba!$W63&gt;U$270,U$271,0),0)</f>
        <v>0</v>
      </c>
      <c r="V315">
        <f>IF(doba!$V63&lt;=V$270,IF(doba!$W63&gt;V$270,V$271,0),0)</f>
        <v>0</v>
      </c>
      <c r="W315">
        <f>IF(doba!$V63&lt;=W$270,IF(doba!$W63&gt;W$270,W$271,0),0)</f>
        <v>0</v>
      </c>
      <c r="X315">
        <f>IF(doba!$V63&lt;=X$270,IF(doba!$W63&gt;X$270,X$271,0),0)</f>
        <v>0</v>
      </c>
      <c r="Y315">
        <f>IF(doba!$V63&lt;=Y$270,IF(doba!$W63&gt;Y$270,Y$271,0),0)</f>
        <v>0</v>
      </c>
      <c r="Z315">
        <f>IF(doba!$V63&lt;=Z$270,IF(doba!$W63&gt;Z$270,Z$271,0),0)</f>
        <v>0</v>
      </c>
      <c r="AA315">
        <f>IF(doba!$V63&lt;=AA$270,IF(doba!$W63&gt;AA$270,AA$271,0),0)</f>
        <v>0</v>
      </c>
      <c r="AB315">
        <f>IF(doba!$V63&lt;=AB$270,IF(doba!$W63&gt;AB$270,AB$271,0),0)</f>
        <v>0</v>
      </c>
      <c r="AC315" s="1">
        <f t="shared" si="10"/>
        <v>0</v>
      </c>
      <c r="AH315">
        <f>IF(doba!$V63&lt;=AH$270,IF(doba!$W63&gt;AH$270,AH$271,0),0)</f>
        <v>0</v>
      </c>
      <c r="AI315">
        <f>IF(doba!$V63&lt;=AI$270,IF(doba!$W63&gt;AI$270,AI$271,0),0)</f>
        <v>0</v>
      </c>
      <c r="AJ315">
        <f>IF(doba!$V63&lt;=AJ$270,IF(doba!$W63&gt;AJ$270,AJ$271,0),0)</f>
        <v>0</v>
      </c>
      <c r="AK315">
        <f>IF(doba!$V63&lt;=AK$270,IF(doba!$W63&gt;AK$270,AK$271,0),0)</f>
        <v>0</v>
      </c>
      <c r="AL315">
        <f>IF(doba!$V63&lt;=AL$270,IF(doba!$W63&gt;AL$270,AL$271,0),0)</f>
        <v>0</v>
      </c>
      <c r="AM315">
        <f>IF(doba!$V63&lt;=AM$270,IF(doba!$W63&gt;AM$270,AM$271,0),0)</f>
        <v>0</v>
      </c>
      <c r="AN315">
        <f>IF(doba!$V63&lt;=AN$270,IF(doba!$W63&gt;AN$270,AN$271,0),0)</f>
        <v>0</v>
      </c>
      <c r="AO315">
        <f>IF(doba!$V63&lt;=AO$270,IF(doba!$W63&gt;AO$270,AO$271,0),0)</f>
        <v>0</v>
      </c>
      <c r="AP315">
        <f>IF(doba!$V63&lt;=AP$270,IF(doba!$W63&gt;AP$270,AP$271,0),0)</f>
        <v>0</v>
      </c>
      <c r="AQ315">
        <f>IF(doba!$V63&lt;=AQ$270,IF(doba!$W63&gt;AQ$270,AQ$271,0),0)</f>
        <v>0</v>
      </c>
      <c r="AR315">
        <f>IF(doba!$V63&lt;=AR$270,IF(doba!$W63&gt;AR$270,AR$271,0),0)</f>
        <v>0</v>
      </c>
      <c r="AS315">
        <f>IF(doba!$V63&lt;=AS$270,IF(doba!$W63&gt;AS$270,AS$271,0),0)</f>
        <v>0</v>
      </c>
      <c r="AT315">
        <f>IF(doba!$V63&lt;=AT$270,IF(doba!$W63&gt;AT$270,AT$271,0),0)</f>
        <v>0</v>
      </c>
      <c r="AU315">
        <f>IF(doba!$V63&lt;=AU$270,IF(doba!$W63&gt;AU$270,AU$271,0),0)</f>
        <v>0</v>
      </c>
      <c r="AV315">
        <f>IF(doba!$V63&lt;=AV$270,IF(doba!$W63&gt;AV$270,AV$271,0),0)</f>
        <v>0</v>
      </c>
      <c r="AW315">
        <f>IF(doba!$V63&lt;=AW$270,IF(doba!$W63&gt;AW$270,AW$271,0),0)</f>
        <v>0</v>
      </c>
      <c r="AX315">
        <f>IF(doba!$V63&lt;=AX$270,IF(doba!$W63&gt;AX$270,AX$271,0),0)</f>
        <v>0</v>
      </c>
      <c r="AY315">
        <f>IF(doba!$V63&lt;=AY$270,IF(doba!$W63&gt;AY$270,AY$271,0),0)</f>
        <v>0</v>
      </c>
      <c r="AZ315">
        <f>IF(doba!$V63&lt;=AZ$270,IF(doba!$W63&gt;AZ$270,AZ$271,0),0)</f>
        <v>0</v>
      </c>
      <c r="BA315">
        <f>IF(doba!$V63&lt;=BA$270,IF(doba!$W63&gt;BA$270,BA$271,0),0)</f>
        <v>0</v>
      </c>
      <c r="BB315">
        <f>IF(doba!$V63&lt;=BB$270,IF(doba!$W63&gt;BB$270,BB$271,0),0)</f>
        <v>0</v>
      </c>
      <c r="BC315">
        <f>IF(doba!$V63&lt;=BC$270,IF(doba!$W63&gt;BC$270,BC$271,0),0)</f>
        <v>0</v>
      </c>
      <c r="BD315">
        <f>IF(doba!$V63&lt;=BD$270,IF(doba!$W63&gt;BD$270,BD$271,0),0)</f>
        <v>0</v>
      </c>
      <c r="BE315">
        <f>IF(doba!$V63&lt;=BE$270,IF(doba!$W63&gt;BE$270,BE$271,0),0)</f>
        <v>0</v>
      </c>
      <c r="BF315" s="1">
        <f t="shared" si="11"/>
        <v>0</v>
      </c>
    </row>
    <row r="316" spans="1:58" x14ac:dyDescent="0.2">
      <c r="A316">
        <v>45</v>
      </c>
      <c r="B316">
        <f>doba!$V64</f>
        <v>0</v>
      </c>
      <c r="C316">
        <f>doba!$W64</f>
        <v>0</v>
      </c>
      <c r="E316">
        <f>IF(doba!$V64&lt;=E$270,IF(doba!$W64&gt;E$270,E$271,0),0)</f>
        <v>0</v>
      </c>
      <c r="F316">
        <f>IF(doba!$V64&lt;=F$270,IF(doba!$W64&gt;F$270,F$271,0),0)</f>
        <v>0</v>
      </c>
      <c r="G316">
        <f>IF(doba!$V64&lt;=G$270,IF(doba!$W64&gt;G$270,G$271,0),0)</f>
        <v>0</v>
      </c>
      <c r="H316">
        <f>IF(doba!$V64&lt;=H$270,IF(doba!$W64&gt;H$270,H$271,0),0)</f>
        <v>0</v>
      </c>
      <c r="I316">
        <f>IF(doba!$V64&lt;=I$270,IF(doba!$W64&gt;I$270,I$271,0),0)</f>
        <v>0</v>
      </c>
      <c r="J316">
        <f>IF(doba!$V64&lt;=J$270,IF(doba!$W64&gt;J$270,J$271,0),0)</f>
        <v>0</v>
      </c>
      <c r="K316">
        <f>IF(doba!$V64&lt;=K$270,IF(doba!$W64&gt;K$270,K$271,0),0)</f>
        <v>0</v>
      </c>
      <c r="L316">
        <f>IF(doba!$V64&lt;=L$270,IF(doba!$W64&gt;L$270,L$271,0),0)</f>
        <v>0</v>
      </c>
      <c r="M316">
        <f>IF(doba!$V64&lt;=M$270,IF(doba!$W64&gt;M$270,M$271,0),0)</f>
        <v>0</v>
      </c>
      <c r="N316">
        <f>IF(doba!$V64&lt;=N$270,IF(doba!$W64&gt;N$270,N$271,0),0)</f>
        <v>0</v>
      </c>
      <c r="O316">
        <f>IF(doba!$V64&lt;=O$270,IF(doba!$W64&gt;O$270,O$271,0),0)</f>
        <v>0</v>
      </c>
      <c r="P316">
        <f>IF(doba!$V64&lt;=P$270,IF(doba!$W64&gt;P$270,P$271,0),0)</f>
        <v>0</v>
      </c>
      <c r="Q316">
        <f>IF(doba!$V64&lt;=Q$270,IF(doba!$W64&gt;Q$270,Q$271,0),0)</f>
        <v>0</v>
      </c>
      <c r="R316">
        <f>IF(doba!$V64&lt;=R$270,IF(doba!$W64&gt;R$270,R$271,0),0)</f>
        <v>0</v>
      </c>
      <c r="S316">
        <f>IF(doba!$V64&lt;=S$270,IF(doba!$W64&gt;S$270,S$271,0),0)</f>
        <v>0</v>
      </c>
      <c r="T316">
        <f>IF(doba!$V64&lt;=T$270,IF(doba!$W64&gt;T$270,T$271,0),0)</f>
        <v>0</v>
      </c>
      <c r="U316">
        <f>IF(doba!$V64&lt;=U$270,IF(doba!$W64&gt;U$270,U$271,0),0)</f>
        <v>0</v>
      </c>
      <c r="V316">
        <f>IF(doba!$V64&lt;=V$270,IF(doba!$W64&gt;V$270,V$271,0),0)</f>
        <v>0</v>
      </c>
      <c r="W316">
        <f>IF(doba!$V64&lt;=W$270,IF(doba!$W64&gt;W$270,W$271,0),0)</f>
        <v>0</v>
      </c>
      <c r="X316">
        <f>IF(doba!$V64&lt;=X$270,IF(doba!$W64&gt;X$270,X$271,0),0)</f>
        <v>0</v>
      </c>
      <c r="Y316">
        <f>IF(doba!$V64&lt;=Y$270,IF(doba!$W64&gt;Y$270,Y$271,0),0)</f>
        <v>0</v>
      </c>
      <c r="Z316">
        <f>IF(doba!$V64&lt;=Z$270,IF(doba!$W64&gt;Z$270,Z$271,0),0)</f>
        <v>0</v>
      </c>
      <c r="AA316">
        <f>IF(doba!$V64&lt;=AA$270,IF(doba!$W64&gt;AA$270,AA$271,0),0)</f>
        <v>0</v>
      </c>
      <c r="AB316">
        <f>IF(doba!$V64&lt;=AB$270,IF(doba!$W64&gt;AB$270,AB$271,0),0)</f>
        <v>0</v>
      </c>
      <c r="AC316" s="1">
        <f t="shared" si="10"/>
        <v>0</v>
      </c>
      <c r="AH316">
        <f>IF(doba!$V64&lt;=AH$270,IF(doba!$W64&gt;AH$270,AH$271,0),0)</f>
        <v>0</v>
      </c>
      <c r="AI316">
        <f>IF(doba!$V64&lt;=AI$270,IF(doba!$W64&gt;AI$270,AI$271,0),0)</f>
        <v>0</v>
      </c>
      <c r="AJ316">
        <f>IF(doba!$V64&lt;=AJ$270,IF(doba!$W64&gt;AJ$270,AJ$271,0),0)</f>
        <v>0</v>
      </c>
      <c r="AK316">
        <f>IF(doba!$V64&lt;=AK$270,IF(doba!$W64&gt;AK$270,AK$271,0),0)</f>
        <v>0</v>
      </c>
      <c r="AL316">
        <f>IF(doba!$V64&lt;=AL$270,IF(doba!$W64&gt;AL$270,AL$271,0),0)</f>
        <v>0</v>
      </c>
      <c r="AM316">
        <f>IF(doba!$V64&lt;=AM$270,IF(doba!$W64&gt;AM$270,AM$271,0),0)</f>
        <v>0</v>
      </c>
      <c r="AN316">
        <f>IF(doba!$V64&lt;=AN$270,IF(doba!$W64&gt;AN$270,AN$271,0),0)</f>
        <v>0</v>
      </c>
      <c r="AO316">
        <f>IF(doba!$V64&lt;=AO$270,IF(doba!$W64&gt;AO$270,AO$271,0),0)</f>
        <v>0</v>
      </c>
      <c r="AP316">
        <f>IF(doba!$V64&lt;=AP$270,IF(doba!$W64&gt;AP$270,AP$271,0),0)</f>
        <v>0</v>
      </c>
      <c r="AQ316">
        <f>IF(doba!$V64&lt;=AQ$270,IF(doba!$W64&gt;AQ$270,AQ$271,0),0)</f>
        <v>0</v>
      </c>
      <c r="AR316">
        <f>IF(doba!$V64&lt;=AR$270,IF(doba!$W64&gt;AR$270,AR$271,0),0)</f>
        <v>0</v>
      </c>
      <c r="AS316">
        <f>IF(doba!$V64&lt;=AS$270,IF(doba!$W64&gt;AS$270,AS$271,0),0)</f>
        <v>0</v>
      </c>
      <c r="AT316">
        <f>IF(doba!$V64&lt;=AT$270,IF(doba!$W64&gt;AT$270,AT$271,0),0)</f>
        <v>0</v>
      </c>
      <c r="AU316">
        <f>IF(doba!$V64&lt;=AU$270,IF(doba!$W64&gt;AU$270,AU$271,0),0)</f>
        <v>0</v>
      </c>
      <c r="AV316">
        <f>IF(doba!$V64&lt;=AV$270,IF(doba!$W64&gt;AV$270,AV$271,0),0)</f>
        <v>0</v>
      </c>
      <c r="AW316">
        <f>IF(doba!$V64&lt;=AW$270,IF(doba!$W64&gt;AW$270,AW$271,0),0)</f>
        <v>0</v>
      </c>
      <c r="AX316">
        <f>IF(doba!$V64&lt;=AX$270,IF(doba!$W64&gt;AX$270,AX$271,0),0)</f>
        <v>0</v>
      </c>
      <c r="AY316">
        <f>IF(doba!$V64&lt;=AY$270,IF(doba!$W64&gt;AY$270,AY$271,0),0)</f>
        <v>0</v>
      </c>
      <c r="AZ316">
        <f>IF(doba!$V64&lt;=AZ$270,IF(doba!$W64&gt;AZ$270,AZ$271,0),0)</f>
        <v>0</v>
      </c>
      <c r="BA316">
        <f>IF(doba!$V64&lt;=BA$270,IF(doba!$W64&gt;BA$270,BA$271,0),0)</f>
        <v>0</v>
      </c>
      <c r="BB316">
        <f>IF(doba!$V64&lt;=BB$270,IF(doba!$W64&gt;BB$270,BB$271,0),0)</f>
        <v>0</v>
      </c>
      <c r="BC316">
        <f>IF(doba!$V64&lt;=BC$270,IF(doba!$W64&gt;BC$270,BC$271,0),0)</f>
        <v>0</v>
      </c>
      <c r="BD316">
        <f>IF(doba!$V64&lt;=BD$270,IF(doba!$W64&gt;BD$270,BD$271,0),0)</f>
        <v>0</v>
      </c>
      <c r="BE316">
        <f>IF(doba!$V64&lt;=BE$270,IF(doba!$W64&gt;BE$270,BE$271,0),0)</f>
        <v>0</v>
      </c>
      <c r="BF316" s="1">
        <f t="shared" si="11"/>
        <v>0</v>
      </c>
    </row>
    <row r="317" spans="1:58" x14ac:dyDescent="0.2">
      <c r="A317">
        <v>46</v>
      </c>
      <c r="B317">
        <f>doba!$V65</f>
        <v>0</v>
      </c>
      <c r="C317">
        <f>doba!$W65</f>
        <v>0</v>
      </c>
      <c r="E317">
        <f>IF(doba!$V65&lt;=E$270,IF(doba!$W65&gt;E$270,E$271,0),0)</f>
        <v>0</v>
      </c>
      <c r="F317">
        <f>IF(doba!$V65&lt;=F$270,IF(doba!$W65&gt;F$270,F$271,0),0)</f>
        <v>0</v>
      </c>
      <c r="G317">
        <f>IF(doba!$V65&lt;=G$270,IF(doba!$W65&gt;G$270,G$271,0),0)</f>
        <v>0</v>
      </c>
      <c r="H317">
        <f>IF(doba!$V65&lt;=H$270,IF(doba!$W65&gt;H$270,H$271,0),0)</f>
        <v>0</v>
      </c>
      <c r="I317">
        <f>IF(doba!$V65&lt;=I$270,IF(doba!$W65&gt;I$270,I$271,0),0)</f>
        <v>0</v>
      </c>
      <c r="J317">
        <f>IF(doba!$V65&lt;=J$270,IF(doba!$W65&gt;J$270,J$271,0),0)</f>
        <v>0</v>
      </c>
      <c r="K317">
        <f>IF(doba!$V65&lt;=K$270,IF(doba!$W65&gt;K$270,K$271,0),0)</f>
        <v>0</v>
      </c>
      <c r="L317">
        <f>IF(doba!$V65&lt;=L$270,IF(doba!$W65&gt;L$270,L$271,0),0)</f>
        <v>0</v>
      </c>
      <c r="M317">
        <f>IF(doba!$V65&lt;=M$270,IF(doba!$W65&gt;M$270,M$271,0),0)</f>
        <v>0</v>
      </c>
      <c r="N317">
        <f>IF(doba!$V65&lt;=N$270,IF(doba!$W65&gt;N$270,N$271,0),0)</f>
        <v>0</v>
      </c>
      <c r="O317">
        <f>IF(doba!$V65&lt;=O$270,IF(doba!$W65&gt;O$270,O$271,0),0)</f>
        <v>0</v>
      </c>
      <c r="P317">
        <f>IF(doba!$V65&lt;=P$270,IF(doba!$W65&gt;P$270,P$271,0),0)</f>
        <v>0</v>
      </c>
      <c r="Q317">
        <f>IF(doba!$V65&lt;=Q$270,IF(doba!$W65&gt;Q$270,Q$271,0),0)</f>
        <v>0</v>
      </c>
      <c r="R317">
        <f>IF(doba!$V65&lt;=R$270,IF(doba!$W65&gt;R$270,R$271,0),0)</f>
        <v>0</v>
      </c>
      <c r="S317">
        <f>IF(doba!$V65&lt;=S$270,IF(doba!$W65&gt;S$270,S$271,0),0)</f>
        <v>0</v>
      </c>
      <c r="T317">
        <f>IF(doba!$V65&lt;=T$270,IF(doba!$W65&gt;T$270,T$271,0),0)</f>
        <v>0</v>
      </c>
      <c r="U317">
        <f>IF(doba!$V65&lt;=U$270,IF(doba!$W65&gt;U$270,U$271,0),0)</f>
        <v>0</v>
      </c>
      <c r="V317">
        <f>IF(doba!$V65&lt;=V$270,IF(doba!$W65&gt;V$270,V$271,0),0)</f>
        <v>0</v>
      </c>
      <c r="W317">
        <f>IF(doba!$V65&lt;=W$270,IF(doba!$W65&gt;W$270,W$271,0),0)</f>
        <v>0</v>
      </c>
      <c r="X317">
        <f>IF(doba!$V65&lt;=X$270,IF(doba!$W65&gt;X$270,X$271,0),0)</f>
        <v>0</v>
      </c>
      <c r="Y317">
        <f>IF(doba!$V65&lt;=Y$270,IF(doba!$W65&gt;Y$270,Y$271,0),0)</f>
        <v>0</v>
      </c>
      <c r="Z317">
        <f>IF(doba!$V65&lt;=Z$270,IF(doba!$W65&gt;Z$270,Z$271,0),0)</f>
        <v>0</v>
      </c>
      <c r="AA317">
        <f>IF(doba!$V65&lt;=AA$270,IF(doba!$W65&gt;AA$270,AA$271,0),0)</f>
        <v>0</v>
      </c>
      <c r="AB317">
        <f>IF(doba!$V65&lt;=AB$270,IF(doba!$W65&gt;AB$270,AB$271,0),0)</f>
        <v>0</v>
      </c>
      <c r="AC317" s="1">
        <f t="shared" si="10"/>
        <v>0</v>
      </c>
      <c r="AH317">
        <f>IF(doba!$V65&lt;=AH$270,IF(doba!$W65&gt;AH$270,AH$271,0),0)</f>
        <v>0</v>
      </c>
      <c r="AI317">
        <f>IF(doba!$V65&lt;=AI$270,IF(doba!$W65&gt;AI$270,AI$271,0),0)</f>
        <v>0</v>
      </c>
      <c r="AJ317">
        <f>IF(doba!$V65&lt;=AJ$270,IF(doba!$W65&gt;AJ$270,AJ$271,0),0)</f>
        <v>0</v>
      </c>
      <c r="AK317">
        <f>IF(doba!$V65&lt;=AK$270,IF(doba!$W65&gt;AK$270,AK$271,0),0)</f>
        <v>0</v>
      </c>
      <c r="AL317">
        <f>IF(doba!$V65&lt;=AL$270,IF(doba!$W65&gt;AL$270,AL$271,0),0)</f>
        <v>0</v>
      </c>
      <c r="AM317">
        <f>IF(doba!$V65&lt;=AM$270,IF(doba!$W65&gt;AM$270,AM$271,0),0)</f>
        <v>0</v>
      </c>
      <c r="AN317">
        <f>IF(doba!$V65&lt;=AN$270,IF(doba!$W65&gt;AN$270,AN$271,0),0)</f>
        <v>0</v>
      </c>
      <c r="AO317">
        <f>IF(doba!$V65&lt;=AO$270,IF(doba!$W65&gt;AO$270,AO$271,0),0)</f>
        <v>0</v>
      </c>
      <c r="AP317">
        <f>IF(doba!$V65&lt;=AP$270,IF(doba!$W65&gt;AP$270,AP$271,0),0)</f>
        <v>0</v>
      </c>
      <c r="AQ317">
        <f>IF(doba!$V65&lt;=AQ$270,IF(doba!$W65&gt;AQ$270,AQ$271,0),0)</f>
        <v>0</v>
      </c>
      <c r="AR317">
        <f>IF(doba!$V65&lt;=AR$270,IF(doba!$W65&gt;AR$270,AR$271,0),0)</f>
        <v>0</v>
      </c>
      <c r="AS317">
        <f>IF(doba!$V65&lt;=AS$270,IF(doba!$W65&gt;AS$270,AS$271,0),0)</f>
        <v>0</v>
      </c>
      <c r="AT317">
        <f>IF(doba!$V65&lt;=AT$270,IF(doba!$W65&gt;AT$270,AT$271,0),0)</f>
        <v>0</v>
      </c>
      <c r="AU317">
        <f>IF(doba!$V65&lt;=AU$270,IF(doba!$W65&gt;AU$270,AU$271,0),0)</f>
        <v>0</v>
      </c>
      <c r="AV317">
        <f>IF(doba!$V65&lt;=AV$270,IF(doba!$W65&gt;AV$270,AV$271,0),0)</f>
        <v>0</v>
      </c>
      <c r="AW317">
        <f>IF(doba!$V65&lt;=AW$270,IF(doba!$W65&gt;AW$270,AW$271,0),0)</f>
        <v>0</v>
      </c>
      <c r="AX317">
        <f>IF(doba!$V65&lt;=AX$270,IF(doba!$W65&gt;AX$270,AX$271,0),0)</f>
        <v>0</v>
      </c>
      <c r="AY317">
        <f>IF(doba!$V65&lt;=AY$270,IF(doba!$W65&gt;AY$270,AY$271,0),0)</f>
        <v>0</v>
      </c>
      <c r="AZ317">
        <f>IF(doba!$V65&lt;=AZ$270,IF(doba!$W65&gt;AZ$270,AZ$271,0),0)</f>
        <v>0</v>
      </c>
      <c r="BA317">
        <f>IF(doba!$V65&lt;=BA$270,IF(doba!$W65&gt;BA$270,BA$271,0),0)</f>
        <v>0</v>
      </c>
      <c r="BB317">
        <f>IF(doba!$V65&lt;=BB$270,IF(doba!$W65&gt;BB$270,BB$271,0),0)</f>
        <v>0</v>
      </c>
      <c r="BC317">
        <f>IF(doba!$V65&lt;=BC$270,IF(doba!$W65&gt;BC$270,BC$271,0),0)</f>
        <v>0</v>
      </c>
      <c r="BD317">
        <f>IF(doba!$V65&lt;=BD$270,IF(doba!$W65&gt;BD$270,BD$271,0),0)</f>
        <v>0</v>
      </c>
      <c r="BE317">
        <f>IF(doba!$V65&lt;=BE$270,IF(doba!$W65&gt;BE$270,BE$271,0),0)</f>
        <v>0</v>
      </c>
      <c r="BF317" s="1">
        <f t="shared" si="11"/>
        <v>0</v>
      </c>
    </row>
    <row r="318" spans="1:58" x14ac:dyDescent="0.2">
      <c r="A318">
        <v>47</v>
      </c>
      <c r="B318">
        <f>doba!$V66</f>
        <v>0</v>
      </c>
      <c r="C318">
        <f>doba!$W66</f>
        <v>0</v>
      </c>
      <c r="E318">
        <f>IF(doba!$V66&lt;=E$270,IF(doba!$W66&gt;E$270,E$271,0),0)</f>
        <v>0</v>
      </c>
      <c r="F318">
        <f>IF(doba!$V66&lt;=F$270,IF(doba!$W66&gt;F$270,F$271,0),0)</f>
        <v>0</v>
      </c>
      <c r="G318">
        <f>IF(doba!$V66&lt;=G$270,IF(doba!$W66&gt;G$270,G$271,0),0)</f>
        <v>0</v>
      </c>
      <c r="H318">
        <f>IF(doba!$V66&lt;=H$270,IF(doba!$W66&gt;H$270,H$271,0),0)</f>
        <v>0</v>
      </c>
      <c r="I318">
        <f>IF(doba!$V66&lt;=I$270,IF(doba!$W66&gt;I$270,I$271,0),0)</f>
        <v>0</v>
      </c>
      <c r="J318">
        <f>IF(doba!$V66&lt;=J$270,IF(doba!$W66&gt;J$270,J$271,0),0)</f>
        <v>0</v>
      </c>
      <c r="K318">
        <f>IF(doba!$V66&lt;=K$270,IF(doba!$W66&gt;K$270,K$271,0),0)</f>
        <v>0</v>
      </c>
      <c r="L318">
        <f>IF(doba!$V66&lt;=L$270,IF(doba!$W66&gt;L$270,L$271,0),0)</f>
        <v>0</v>
      </c>
      <c r="M318">
        <f>IF(doba!$V66&lt;=M$270,IF(doba!$W66&gt;M$270,M$271,0),0)</f>
        <v>0</v>
      </c>
      <c r="N318">
        <f>IF(doba!$V66&lt;=N$270,IF(doba!$W66&gt;N$270,N$271,0),0)</f>
        <v>0</v>
      </c>
      <c r="O318">
        <f>IF(doba!$V66&lt;=O$270,IF(doba!$W66&gt;O$270,O$271,0),0)</f>
        <v>0</v>
      </c>
      <c r="P318">
        <f>IF(doba!$V66&lt;=P$270,IF(doba!$W66&gt;P$270,P$271,0),0)</f>
        <v>0</v>
      </c>
      <c r="Q318">
        <f>IF(doba!$V66&lt;=Q$270,IF(doba!$W66&gt;Q$270,Q$271,0),0)</f>
        <v>0</v>
      </c>
      <c r="R318">
        <f>IF(doba!$V66&lt;=R$270,IF(doba!$W66&gt;R$270,R$271,0),0)</f>
        <v>0</v>
      </c>
      <c r="S318">
        <f>IF(doba!$V66&lt;=S$270,IF(doba!$W66&gt;S$270,S$271,0),0)</f>
        <v>0</v>
      </c>
      <c r="T318">
        <f>IF(doba!$V66&lt;=T$270,IF(doba!$W66&gt;T$270,T$271,0),0)</f>
        <v>0</v>
      </c>
      <c r="U318">
        <f>IF(doba!$V66&lt;=U$270,IF(doba!$W66&gt;U$270,U$271,0),0)</f>
        <v>0</v>
      </c>
      <c r="V318">
        <f>IF(doba!$V66&lt;=V$270,IF(doba!$W66&gt;V$270,V$271,0),0)</f>
        <v>0</v>
      </c>
      <c r="W318">
        <f>IF(doba!$V66&lt;=W$270,IF(doba!$W66&gt;W$270,W$271,0),0)</f>
        <v>0</v>
      </c>
      <c r="X318">
        <f>IF(doba!$V66&lt;=X$270,IF(doba!$W66&gt;X$270,X$271,0),0)</f>
        <v>0</v>
      </c>
      <c r="Y318">
        <f>IF(doba!$V66&lt;=Y$270,IF(doba!$W66&gt;Y$270,Y$271,0),0)</f>
        <v>0</v>
      </c>
      <c r="Z318">
        <f>IF(doba!$V66&lt;=Z$270,IF(doba!$W66&gt;Z$270,Z$271,0),0)</f>
        <v>0</v>
      </c>
      <c r="AA318">
        <f>IF(doba!$V66&lt;=AA$270,IF(doba!$W66&gt;AA$270,AA$271,0),0)</f>
        <v>0</v>
      </c>
      <c r="AB318">
        <f>IF(doba!$V66&lt;=AB$270,IF(doba!$W66&gt;AB$270,AB$271,0),0)</f>
        <v>0</v>
      </c>
      <c r="AC318" s="1">
        <f t="shared" si="10"/>
        <v>0</v>
      </c>
      <c r="AH318">
        <f>IF(doba!$V66&lt;=AH$270,IF(doba!$W66&gt;AH$270,AH$271,0),0)</f>
        <v>0</v>
      </c>
      <c r="AI318">
        <f>IF(doba!$V66&lt;=AI$270,IF(doba!$W66&gt;AI$270,AI$271,0),0)</f>
        <v>0</v>
      </c>
      <c r="AJ318">
        <f>IF(doba!$V66&lt;=AJ$270,IF(doba!$W66&gt;AJ$270,AJ$271,0),0)</f>
        <v>0</v>
      </c>
      <c r="AK318">
        <f>IF(doba!$V66&lt;=AK$270,IF(doba!$W66&gt;AK$270,AK$271,0),0)</f>
        <v>0</v>
      </c>
      <c r="AL318">
        <f>IF(doba!$V66&lt;=AL$270,IF(doba!$W66&gt;AL$270,AL$271,0),0)</f>
        <v>0</v>
      </c>
      <c r="AM318">
        <f>IF(doba!$V66&lt;=AM$270,IF(doba!$W66&gt;AM$270,AM$271,0),0)</f>
        <v>0</v>
      </c>
      <c r="AN318">
        <f>IF(doba!$V66&lt;=AN$270,IF(doba!$W66&gt;AN$270,AN$271,0),0)</f>
        <v>0</v>
      </c>
      <c r="AO318">
        <f>IF(doba!$V66&lt;=AO$270,IF(doba!$W66&gt;AO$270,AO$271,0),0)</f>
        <v>0</v>
      </c>
      <c r="AP318">
        <f>IF(doba!$V66&lt;=AP$270,IF(doba!$W66&gt;AP$270,AP$271,0),0)</f>
        <v>0</v>
      </c>
      <c r="AQ318">
        <f>IF(doba!$V66&lt;=AQ$270,IF(doba!$W66&gt;AQ$270,AQ$271,0),0)</f>
        <v>0</v>
      </c>
      <c r="AR318">
        <f>IF(doba!$V66&lt;=AR$270,IF(doba!$W66&gt;AR$270,AR$271,0),0)</f>
        <v>0</v>
      </c>
      <c r="AS318">
        <f>IF(doba!$V66&lt;=AS$270,IF(doba!$W66&gt;AS$270,AS$271,0),0)</f>
        <v>0</v>
      </c>
      <c r="AT318">
        <f>IF(doba!$V66&lt;=AT$270,IF(doba!$W66&gt;AT$270,AT$271,0),0)</f>
        <v>0</v>
      </c>
      <c r="AU318">
        <f>IF(doba!$V66&lt;=AU$270,IF(doba!$W66&gt;AU$270,AU$271,0),0)</f>
        <v>0</v>
      </c>
      <c r="AV318">
        <f>IF(doba!$V66&lt;=AV$270,IF(doba!$W66&gt;AV$270,AV$271,0),0)</f>
        <v>0</v>
      </c>
      <c r="AW318">
        <f>IF(doba!$V66&lt;=AW$270,IF(doba!$W66&gt;AW$270,AW$271,0),0)</f>
        <v>0</v>
      </c>
      <c r="AX318">
        <f>IF(doba!$V66&lt;=AX$270,IF(doba!$W66&gt;AX$270,AX$271,0),0)</f>
        <v>0</v>
      </c>
      <c r="AY318">
        <f>IF(doba!$V66&lt;=AY$270,IF(doba!$W66&gt;AY$270,AY$271,0),0)</f>
        <v>0</v>
      </c>
      <c r="AZ318">
        <f>IF(doba!$V66&lt;=AZ$270,IF(doba!$W66&gt;AZ$270,AZ$271,0),0)</f>
        <v>0</v>
      </c>
      <c r="BA318">
        <f>IF(doba!$V66&lt;=BA$270,IF(doba!$W66&gt;BA$270,BA$271,0),0)</f>
        <v>0</v>
      </c>
      <c r="BB318">
        <f>IF(doba!$V66&lt;=BB$270,IF(doba!$W66&gt;BB$270,BB$271,0),0)</f>
        <v>0</v>
      </c>
      <c r="BC318">
        <f>IF(doba!$V66&lt;=BC$270,IF(doba!$W66&gt;BC$270,BC$271,0),0)</f>
        <v>0</v>
      </c>
      <c r="BD318">
        <f>IF(doba!$V66&lt;=BD$270,IF(doba!$W66&gt;BD$270,BD$271,0),0)</f>
        <v>0</v>
      </c>
      <c r="BE318">
        <f>IF(doba!$V66&lt;=BE$270,IF(doba!$W66&gt;BE$270,BE$271,0),0)</f>
        <v>0</v>
      </c>
      <c r="BF318" s="1">
        <f t="shared" si="11"/>
        <v>0</v>
      </c>
    </row>
    <row r="319" spans="1:58" x14ac:dyDescent="0.2">
      <c r="A319">
        <v>48</v>
      </c>
      <c r="B319">
        <f>doba!$V67</f>
        <v>0</v>
      </c>
      <c r="C319">
        <f>doba!$W67</f>
        <v>0</v>
      </c>
      <c r="E319">
        <f>IF(doba!$V67&lt;=E$270,IF(doba!$W67&gt;E$270,E$271,0),0)</f>
        <v>0</v>
      </c>
      <c r="F319">
        <f>IF(doba!$V67&lt;=F$270,IF(doba!$W67&gt;F$270,F$271,0),0)</f>
        <v>0</v>
      </c>
      <c r="G319">
        <f>IF(doba!$V67&lt;=G$270,IF(doba!$W67&gt;G$270,G$271,0),0)</f>
        <v>0</v>
      </c>
      <c r="H319">
        <f>IF(doba!$V67&lt;=H$270,IF(doba!$W67&gt;H$270,H$271,0),0)</f>
        <v>0</v>
      </c>
      <c r="I319">
        <f>IF(doba!$V67&lt;=I$270,IF(doba!$W67&gt;I$270,I$271,0),0)</f>
        <v>0</v>
      </c>
      <c r="J319">
        <f>IF(doba!$V67&lt;=J$270,IF(doba!$W67&gt;J$270,J$271,0),0)</f>
        <v>0</v>
      </c>
      <c r="K319">
        <f>IF(doba!$V67&lt;=K$270,IF(doba!$W67&gt;K$270,K$271,0),0)</f>
        <v>0</v>
      </c>
      <c r="L319">
        <f>IF(doba!$V67&lt;=L$270,IF(doba!$W67&gt;L$270,L$271,0),0)</f>
        <v>0</v>
      </c>
      <c r="M319">
        <f>IF(doba!$V67&lt;=M$270,IF(doba!$W67&gt;M$270,M$271,0),0)</f>
        <v>0</v>
      </c>
      <c r="N319">
        <f>IF(doba!$V67&lt;=N$270,IF(doba!$W67&gt;N$270,N$271,0),0)</f>
        <v>0</v>
      </c>
      <c r="O319">
        <f>IF(doba!$V67&lt;=O$270,IF(doba!$W67&gt;O$270,O$271,0),0)</f>
        <v>0</v>
      </c>
      <c r="P319">
        <f>IF(doba!$V67&lt;=P$270,IF(doba!$W67&gt;P$270,P$271,0),0)</f>
        <v>0</v>
      </c>
      <c r="Q319">
        <f>IF(doba!$V67&lt;=Q$270,IF(doba!$W67&gt;Q$270,Q$271,0),0)</f>
        <v>0</v>
      </c>
      <c r="R319">
        <f>IF(doba!$V67&lt;=R$270,IF(doba!$W67&gt;R$270,R$271,0),0)</f>
        <v>0</v>
      </c>
      <c r="S319">
        <f>IF(doba!$V67&lt;=S$270,IF(doba!$W67&gt;S$270,S$271,0),0)</f>
        <v>0</v>
      </c>
      <c r="T319">
        <f>IF(doba!$V67&lt;=T$270,IF(doba!$W67&gt;T$270,T$271,0),0)</f>
        <v>0</v>
      </c>
      <c r="U319">
        <f>IF(doba!$V67&lt;=U$270,IF(doba!$W67&gt;U$270,U$271,0),0)</f>
        <v>0</v>
      </c>
      <c r="V319">
        <f>IF(doba!$V67&lt;=V$270,IF(doba!$W67&gt;V$270,V$271,0),0)</f>
        <v>0</v>
      </c>
      <c r="W319">
        <f>IF(doba!$V67&lt;=W$270,IF(doba!$W67&gt;W$270,W$271,0),0)</f>
        <v>0</v>
      </c>
      <c r="X319">
        <f>IF(doba!$V67&lt;=X$270,IF(doba!$W67&gt;X$270,X$271,0),0)</f>
        <v>0</v>
      </c>
      <c r="Y319">
        <f>IF(doba!$V67&lt;=Y$270,IF(doba!$W67&gt;Y$270,Y$271,0),0)</f>
        <v>0</v>
      </c>
      <c r="Z319">
        <f>IF(doba!$V67&lt;=Z$270,IF(doba!$W67&gt;Z$270,Z$271,0),0)</f>
        <v>0</v>
      </c>
      <c r="AA319">
        <f>IF(doba!$V67&lt;=AA$270,IF(doba!$W67&gt;AA$270,AA$271,0),0)</f>
        <v>0</v>
      </c>
      <c r="AB319">
        <f>IF(doba!$V67&lt;=AB$270,IF(doba!$W67&gt;AB$270,AB$271,0),0)</f>
        <v>0</v>
      </c>
      <c r="AC319" s="1">
        <f t="shared" si="10"/>
        <v>0</v>
      </c>
      <c r="AH319">
        <f>IF(doba!$V67&lt;=AH$270,IF(doba!$W67&gt;AH$270,AH$271,0),0)</f>
        <v>0</v>
      </c>
      <c r="AI319">
        <f>IF(doba!$V67&lt;=AI$270,IF(doba!$W67&gt;AI$270,AI$271,0),0)</f>
        <v>0</v>
      </c>
      <c r="AJ319">
        <f>IF(doba!$V67&lt;=AJ$270,IF(doba!$W67&gt;AJ$270,AJ$271,0),0)</f>
        <v>0</v>
      </c>
      <c r="AK319">
        <f>IF(doba!$V67&lt;=AK$270,IF(doba!$W67&gt;AK$270,AK$271,0),0)</f>
        <v>0</v>
      </c>
      <c r="AL319">
        <f>IF(doba!$V67&lt;=AL$270,IF(doba!$W67&gt;AL$270,AL$271,0),0)</f>
        <v>0</v>
      </c>
      <c r="AM319">
        <f>IF(doba!$V67&lt;=AM$270,IF(doba!$W67&gt;AM$270,AM$271,0),0)</f>
        <v>0</v>
      </c>
      <c r="AN319">
        <f>IF(doba!$V67&lt;=AN$270,IF(doba!$W67&gt;AN$270,AN$271,0),0)</f>
        <v>0</v>
      </c>
      <c r="AO319">
        <f>IF(doba!$V67&lt;=AO$270,IF(doba!$W67&gt;AO$270,AO$271,0),0)</f>
        <v>0</v>
      </c>
      <c r="AP319">
        <f>IF(doba!$V67&lt;=AP$270,IF(doba!$W67&gt;AP$270,AP$271,0),0)</f>
        <v>0</v>
      </c>
      <c r="AQ319">
        <f>IF(doba!$V67&lt;=AQ$270,IF(doba!$W67&gt;AQ$270,AQ$271,0),0)</f>
        <v>0</v>
      </c>
      <c r="AR319">
        <f>IF(doba!$V67&lt;=AR$270,IF(doba!$W67&gt;AR$270,AR$271,0),0)</f>
        <v>0</v>
      </c>
      <c r="AS319">
        <f>IF(doba!$V67&lt;=AS$270,IF(doba!$W67&gt;AS$270,AS$271,0),0)</f>
        <v>0</v>
      </c>
      <c r="AT319">
        <f>IF(doba!$V67&lt;=AT$270,IF(doba!$W67&gt;AT$270,AT$271,0),0)</f>
        <v>0</v>
      </c>
      <c r="AU319">
        <f>IF(doba!$V67&lt;=AU$270,IF(doba!$W67&gt;AU$270,AU$271,0),0)</f>
        <v>0</v>
      </c>
      <c r="AV319">
        <f>IF(doba!$V67&lt;=AV$270,IF(doba!$W67&gt;AV$270,AV$271,0),0)</f>
        <v>0</v>
      </c>
      <c r="AW319">
        <f>IF(doba!$V67&lt;=AW$270,IF(doba!$W67&gt;AW$270,AW$271,0),0)</f>
        <v>0</v>
      </c>
      <c r="AX319">
        <f>IF(doba!$V67&lt;=AX$270,IF(doba!$W67&gt;AX$270,AX$271,0),0)</f>
        <v>0</v>
      </c>
      <c r="AY319">
        <f>IF(doba!$V67&lt;=AY$270,IF(doba!$W67&gt;AY$270,AY$271,0),0)</f>
        <v>0</v>
      </c>
      <c r="AZ319">
        <f>IF(doba!$V67&lt;=AZ$270,IF(doba!$W67&gt;AZ$270,AZ$271,0),0)</f>
        <v>0</v>
      </c>
      <c r="BA319">
        <f>IF(doba!$V67&lt;=BA$270,IF(doba!$W67&gt;BA$270,BA$271,0),0)</f>
        <v>0</v>
      </c>
      <c r="BB319">
        <f>IF(doba!$V67&lt;=BB$270,IF(doba!$W67&gt;BB$270,BB$271,0),0)</f>
        <v>0</v>
      </c>
      <c r="BC319">
        <f>IF(doba!$V67&lt;=BC$270,IF(doba!$W67&gt;BC$270,BC$271,0),0)</f>
        <v>0</v>
      </c>
      <c r="BD319">
        <f>IF(doba!$V67&lt;=BD$270,IF(doba!$W67&gt;BD$270,BD$271,0),0)</f>
        <v>0</v>
      </c>
      <c r="BE319">
        <f>IF(doba!$V67&lt;=BE$270,IF(doba!$W67&gt;BE$270,BE$271,0),0)</f>
        <v>0</v>
      </c>
      <c r="BF319" s="1">
        <f t="shared" si="11"/>
        <v>0</v>
      </c>
    </row>
    <row r="320" spans="1:58" x14ac:dyDescent="0.2">
      <c r="A320">
        <v>49</v>
      </c>
      <c r="B320">
        <f>doba!$V68</f>
        <v>0</v>
      </c>
      <c r="C320">
        <f>doba!$W68</f>
        <v>0</v>
      </c>
      <c r="E320">
        <f>IF(doba!$V68&lt;=E$270,IF(doba!$W68&gt;E$270,E$271,0),0)</f>
        <v>0</v>
      </c>
      <c r="F320">
        <f>IF(doba!$V68&lt;=F$270,IF(doba!$W68&gt;F$270,F$271,0),0)</f>
        <v>0</v>
      </c>
      <c r="G320">
        <f>IF(doba!$V68&lt;=G$270,IF(doba!$W68&gt;G$270,G$271,0),0)</f>
        <v>0</v>
      </c>
      <c r="H320">
        <f>IF(doba!$V68&lt;=H$270,IF(doba!$W68&gt;H$270,H$271,0),0)</f>
        <v>0</v>
      </c>
      <c r="I320">
        <f>IF(doba!$V68&lt;=I$270,IF(doba!$W68&gt;I$270,I$271,0),0)</f>
        <v>0</v>
      </c>
      <c r="J320">
        <f>IF(doba!$V68&lt;=J$270,IF(doba!$W68&gt;J$270,J$271,0),0)</f>
        <v>0</v>
      </c>
      <c r="K320">
        <f>IF(doba!$V68&lt;=K$270,IF(doba!$W68&gt;K$270,K$271,0),0)</f>
        <v>0</v>
      </c>
      <c r="L320">
        <f>IF(doba!$V68&lt;=L$270,IF(doba!$W68&gt;L$270,L$271,0),0)</f>
        <v>0</v>
      </c>
      <c r="M320">
        <f>IF(doba!$V68&lt;=M$270,IF(doba!$W68&gt;M$270,M$271,0),0)</f>
        <v>0</v>
      </c>
      <c r="N320">
        <f>IF(doba!$V68&lt;=N$270,IF(doba!$W68&gt;N$270,N$271,0),0)</f>
        <v>0</v>
      </c>
      <c r="O320">
        <f>IF(doba!$V68&lt;=O$270,IF(doba!$W68&gt;O$270,O$271,0),0)</f>
        <v>0</v>
      </c>
      <c r="P320">
        <f>IF(doba!$V68&lt;=P$270,IF(doba!$W68&gt;P$270,P$271,0),0)</f>
        <v>0</v>
      </c>
      <c r="Q320">
        <f>IF(doba!$V68&lt;=Q$270,IF(doba!$W68&gt;Q$270,Q$271,0),0)</f>
        <v>0</v>
      </c>
      <c r="R320">
        <f>IF(doba!$V68&lt;=R$270,IF(doba!$W68&gt;R$270,R$271,0),0)</f>
        <v>0</v>
      </c>
      <c r="S320">
        <f>IF(doba!$V68&lt;=S$270,IF(doba!$W68&gt;S$270,S$271,0),0)</f>
        <v>0</v>
      </c>
      <c r="T320">
        <f>IF(doba!$V68&lt;=T$270,IF(doba!$W68&gt;T$270,T$271,0),0)</f>
        <v>0</v>
      </c>
      <c r="U320">
        <f>IF(doba!$V68&lt;=U$270,IF(doba!$W68&gt;U$270,U$271,0),0)</f>
        <v>0</v>
      </c>
      <c r="V320">
        <f>IF(doba!$V68&lt;=V$270,IF(doba!$W68&gt;V$270,V$271,0),0)</f>
        <v>0</v>
      </c>
      <c r="W320">
        <f>IF(doba!$V68&lt;=W$270,IF(doba!$W68&gt;W$270,W$271,0),0)</f>
        <v>0</v>
      </c>
      <c r="X320">
        <f>IF(doba!$V68&lt;=X$270,IF(doba!$W68&gt;X$270,X$271,0),0)</f>
        <v>0</v>
      </c>
      <c r="Y320">
        <f>IF(doba!$V68&lt;=Y$270,IF(doba!$W68&gt;Y$270,Y$271,0),0)</f>
        <v>0</v>
      </c>
      <c r="Z320">
        <f>IF(doba!$V68&lt;=Z$270,IF(doba!$W68&gt;Z$270,Z$271,0),0)</f>
        <v>0</v>
      </c>
      <c r="AA320">
        <f>IF(doba!$V68&lt;=AA$270,IF(doba!$W68&gt;AA$270,AA$271,0),0)</f>
        <v>0</v>
      </c>
      <c r="AB320">
        <f>IF(doba!$V68&lt;=AB$270,IF(doba!$W68&gt;AB$270,AB$271,0),0)</f>
        <v>0</v>
      </c>
      <c r="AC320" s="1">
        <f t="shared" si="10"/>
        <v>0</v>
      </c>
      <c r="AH320">
        <f>IF(doba!$V68&lt;=AH$270,IF(doba!$W68&gt;AH$270,AH$271,0),0)</f>
        <v>0</v>
      </c>
      <c r="AI320">
        <f>IF(doba!$V68&lt;=AI$270,IF(doba!$W68&gt;AI$270,AI$271,0),0)</f>
        <v>0</v>
      </c>
      <c r="AJ320">
        <f>IF(doba!$V68&lt;=AJ$270,IF(doba!$W68&gt;AJ$270,AJ$271,0),0)</f>
        <v>0</v>
      </c>
      <c r="AK320">
        <f>IF(doba!$V68&lt;=AK$270,IF(doba!$W68&gt;AK$270,AK$271,0),0)</f>
        <v>0</v>
      </c>
      <c r="AL320">
        <f>IF(doba!$V68&lt;=AL$270,IF(doba!$W68&gt;AL$270,AL$271,0),0)</f>
        <v>0</v>
      </c>
      <c r="AM320">
        <f>IF(doba!$V68&lt;=AM$270,IF(doba!$W68&gt;AM$270,AM$271,0),0)</f>
        <v>0</v>
      </c>
      <c r="AN320">
        <f>IF(doba!$V68&lt;=AN$270,IF(doba!$W68&gt;AN$270,AN$271,0),0)</f>
        <v>0</v>
      </c>
      <c r="AO320">
        <f>IF(doba!$V68&lt;=AO$270,IF(doba!$W68&gt;AO$270,AO$271,0),0)</f>
        <v>0</v>
      </c>
      <c r="AP320">
        <f>IF(doba!$V68&lt;=AP$270,IF(doba!$W68&gt;AP$270,AP$271,0),0)</f>
        <v>0</v>
      </c>
      <c r="AQ320">
        <f>IF(doba!$V68&lt;=AQ$270,IF(doba!$W68&gt;AQ$270,AQ$271,0),0)</f>
        <v>0</v>
      </c>
      <c r="AR320">
        <f>IF(doba!$V68&lt;=AR$270,IF(doba!$W68&gt;AR$270,AR$271,0),0)</f>
        <v>0</v>
      </c>
      <c r="AS320">
        <f>IF(doba!$V68&lt;=AS$270,IF(doba!$W68&gt;AS$270,AS$271,0),0)</f>
        <v>0</v>
      </c>
      <c r="AT320">
        <f>IF(doba!$V68&lt;=AT$270,IF(doba!$W68&gt;AT$270,AT$271,0),0)</f>
        <v>0</v>
      </c>
      <c r="AU320">
        <f>IF(doba!$V68&lt;=AU$270,IF(doba!$W68&gt;AU$270,AU$271,0),0)</f>
        <v>0</v>
      </c>
      <c r="AV320">
        <f>IF(doba!$V68&lt;=AV$270,IF(doba!$W68&gt;AV$270,AV$271,0),0)</f>
        <v>0</v>
      </c>
      <c r="AW320">
        <f>IF(doba!$V68&lt;=AW$270,IF(doba!$W68&gt;AW$270,AW$271,0),0)</f>
        <v>0</v>
      </c>
      <c r="AX320">
        <f>IF(doba!$V68&lt;=AX$270,IF(doba!$W68&gt;AX$270,AX$271,0),0)</f>
        <v>0</v>
      </c>
      <c r="AY320">
        <f>IF(doba!$V68&lt;=AY$270,IF(doba!$W68&gt;AY$270,AY$271,0),0)</f>
        <v>0</v>
      </c>
      <c r="AZ320">
        <f>IF(doba!$V68&lt;=AZ$270,IF(doba!$W68&gt;AZ$270,AZ$271,0),0)</f>
        <v>0</v>
      </c>
      <c r="BA320">
        <f>IF(doba!$V68&lt;=BA$270,IF(doba!$W68&gt;BA$270,BA$271,0),0)</f>
        <v>0</v>
      </c>
      <c r="BB320">
        <f>IF(doba!$V68&lt;=BB$270,IF(doba!$W68&gt;BB$270,BB$271,0),0)</f>
        <v>0</v>
      </c>
      <c r="BC320">
        <f>IF(doba!$V68&lt;=BC$270,IF(doba!$W68&gt;BC$270,BC$271,0),0)</f>
        <v>0</v>
      </c>
      <c r="BD320">
        <f>IF(doba!$V68&lt;=BD$270,IF(doba!$W68&gt;BD$270,BD$271,0),0)</f>
        <v>0</v>
      </c>
      <c r="BE320">
        <f>IF(doba!$V68&lt;=BE$270,IF(doba!$W68&gt;BE$270,BE$271,0),0)</f>
        <v>0</v>
      </c>
      <c r="BF320" s="1">
        <f t="shared" si="11"/>
        <v>0</v>
      </c>
    </row>
    <row r="321" spans="1:58" x14ac:dyDescent="0.2">
      <c r="A321">
        <v>50</v>
      </c>
      <c r="B321">
        <f>doba!$V69</f>
        <v>0</v>
      </c>
      <c r="C321">
        <f>doba!$W69</f>
        <v>0</v>
      </c>
      <c r="E321">
        <f>IF(doba!$V69&lt;=E$270,IF(doba!$W69&gt;E$270,E$271,0),0)</f>
        <v>0</v>
      </c>
      <c r="F321">
        <f>IF(doba!$V69&lt;=F$270,IF(doba!$W69&gt;F$270,F$271,0),0)</f>
        <v>0</v>
      </c>
      <c r="G321">
        <f>IF(doba!$V69&lt;=G$270,IF(doba!$W69&gt;G$270,G$271,0),0)</f>
        <v>0</v>
      </c>
      <c r="H321">
        <f>IF(doba!$V69&lt;=H$270,IF(doba!$W69&gt;H$270,H$271,0),0)</f>
        <v>0</v>
      </c>
      <c r="I321">
        <f>IF(doba!$V69&lt;=I$270,IF(doba!$W69&gt;I$270,I$271,0),0)</f>
        <v>0</v>
      </c>
      <c r="J321">
        <f>IF(doba!$V69&lt;=J$270,IF(doba!$W69&gt;J$270,J$271,0),0)</f>
        <v>0</v>
      </c>
      <c r="K321">
        <f>IF(doba!$V69&lt;=K$270,IF(doba!$W69&gt;K$270,K$271,0),0)</f>
        <v>0</v>
      </c>
      <c r="L321">
        <f>IF(doba!$V69&lt;=L$270,IF(doba!$W69&gt;L$270,L$271,0),0)</f>
        <v>0</v>
      </c>
      <c r="M321">
        <f>IF(doba!$V69&lt;=M$270,IF(doba!$W69&gt;M$270,M$271,0),0)</f>
        <v>0</v>
      </c>
      <c r="N321">
        <f>IF(doba!$V69&lt;=N$270,IF(doba!$W69&gt;N$270,N$271,0),0)</f>
        <v>0</v>
      </c>
      <c r="O321">
        <f>IF(doba!$V69&lt;=O$270,IF(doba!$W69&gt;O$270,O$271,0),0)</f>
        <v>0</v>
      </c>
      <c r="P321">
        <f>IF(doba!$V69&lt;=P$270,IF(doba!$W69&gt;P$270,P$271,0),0)</f>
        <v>0</v>
      </c>
      <c r="Q321">
        <f>IF(doba!$V69&lt;=Q$270,IF(doba!$W69&gt;Q$270,Q$271,0),0)</f>
        <v>0</v>
      </c>
      <c r="R321">
        <f>IF(doba!$V69&lt;=R$270,IF(doba!$W69&gt;R$270,R$271,0),0)</f>
        <v>0</v>
      </c>
      <c r="S321">
        <f>IF(doba!$V69&lt;=S$270,IF(doba!$W69&gt;S$270,S$271,0),0)</f>
        <v>0</v>
      </c>
      <c r="T321">
        <f>IF(doba!$V69&lt;=T$270,IF(doba!$W69&gt;T$270,T$271,0),0)</f>
        <v>0</v>
      </c>
      <c r="U321">
        <f>IF(doba!$V69&lt;=U$270,IF(doba!$W69&gt;U$270,U$271,0),0)</f>
        <v>0</v>
      </c>
      <c r="V321">
        <f>IF(doba!$V69&lt;=V$270,IF(doba!$W69&gt;V$270,V$271,0),0)</f>
        <v>0</v>
      </c>
      <c r="W321">
        <f>IF(doba!$V69&lt;=W$270,IF(doba!$W69&gt;W$270,W$271,0),0)</f>
        <v>0</v>
      </c>
      <c r="X321">
        <f>IF(doba!$V69&lt;=X$270,IF(doba!$W69&gt;X$270,X$271,0),0)</f>
        <v>0</v>
      </c>
      <c r="Y321">
        <f>IF(doba!$V69&lt;=Y$270,IF(doba!$W69&gt;Y$270,Y$271,0),0)</f>
        <v>0</v>
      </c>
      <c r="Z321">
        <f>IF(doba!$V69&lt;=Z$270,IF(doba!$W69&gt;Z$270,Z$271,0),0)</f>
        <v>0</v>
      </c>
      <c r="AA321">
        <f>IF(doba!$V69&lt;=AA$270,IF(doba!$W69&gt;AA$270,AA$271,0),0)</f>
        <v>0</v>
      </c>
      <c r="AB321">
        <f>IF(doba!$V69&lt;=AB$270,IF(doba!$W69&gt;AB$270,AB$271,0),0)</f>
        <v>0</v>
      </c>
      <c r="AC321" s="1">
        <f t="shared" si="10"/>
        <v>0</v>
      </c>
      <c r="AH321">
        <f>IF(doba!$V69&lt;=AH$270,IF(doba!$W69&gt;AH$270,AH$271,0),0)</f>
        <v>0</v>
      </c>
      <c r="AI321">
        <f>IF(doba!$V69&lt;=AI$270,IF(doba!$W69&gt;AI$270,AI$271,0),0)</f>
        <v>0</v>
      </c>
      <c r="AJ321">
        <f>IF(doba!$V69&lt;=AJ$270,IF(doba!$W69&gt;AJ$270,AJ$271,0),0)</f>
        <v>0</v>
      </c>
      <c r="AK321">
        <f>IF(doba!$V69&lt;=AK$270,IF(doba!$W69&gt;AK$270,AK$271,0),0)</f>
        <v>0</v>
      </c>
      <c r="AL321">
        <f>IF(doba!$V69&lt;=AL$270,IF(doba!$W69&gt;AL$270,AL$271,0),0)</f>
        <v>0</v>
      </c>
      <c r="AM321">
        <f>IF(doba!$V69&lt;=AM$270,IF(doba!$W69&gt;AM$270,AM$271,0),0)</f>
        <v>0</v>
      </c>
      <c r="AN321">
        <f>IF(doba!$V69&lt;=AN$270,IF(doba!$W69&gt;AN$270,AN$271,0),0)</f>
        <v>0</v>
      </c>
      <c r="AO321">
        <f>IF(doba!$V69&lt;=AO$270,IF(doba!$W69&gt;AO$270,AO$271,0),0)</f>
        <v>0</v>
      </c>
      <c r="AP321">
        <f>IF(doba!$V69&lt;=AP$270,IF(doba!$W69&gt;AP$270,AP$271,0),0)</f>
        <v>0</v>
      </c>
      <c r="AQ321">
        <f>IF(doba!$V69&lt;=AQ$270,IF(doba!$W69&gt;AQ$270,AQ$271,0),0)</f>
        <v>0</v>
      </c>
      <c r="AR321">
        <f>IF(doba!$V69&lt;=AR$270,IF(doba!$W69&gt;AR$270,AR$271,0),0)</f>
        <v>0</v>
      </c>
      <c r="AS321">
        <f>IF(doba!$V69&lt;=AS$270,IF(doba!$W69&gt;AS$270,AS$271,0),0)</f>
        <v>0</v>
      </c>
      <c r="AT321">
        <f>IF(doba!$V69&lt;=AT$270,IF(doba!$W69&gt;AT$270,AT$271,0),0)</f>
        <v>0</v>
      </c>
      <c r="AU321">
        <f>IF(doba!$V69&lt;=AU$270,IF(doba!$W69&gt;AU$270,AU$271,0),0)</f>
        <v>0</v>
      </c>
      <c r="AV321">
        <f>IF(doba!$V69&lt;=AV$270,IF(doba!$W69&gt;AV$270,AV$271,0),0)</f>
        <v>0</v>
      </c>
      <c r="AW321">
        <f>IF(doba!$V69&lt;=AW$270,IF(doba!$W69&gt;AW$270,AW$271,0),0)</f>
        <v>0</v>
      </c>
      <c r="AX321">
        <f>IF(doba!$V69&lt;=AX$270,IF(doba!$W69&gt;AX$270,AX$271,0),0)</f>
        <v>0</v>
      </c>
      <c r="AY321">
        <f>IF(doba!$V69&lt;=AY$270,IF(doba!$W69&gt;AY$270,AY$271,0),0)</f>
        <v>0</v>
      </c>
      <c r="AZ321">
        <f>IF(doba!$V69&lt;=AZ$270,IF(doba!$W69&gt;AZ$270,AZ$271,0),0)</f>
        <v>0</v>
      </c>
      <c r="BA321">
        <f>IF(doba!$V69&lt;=BA$270,IF(doba!$W69&gt;BA$270,BA$271,0),0)</f>
        <v>0</v>
      </c>
      <c r="BB321">
        <f>IF(doba!$V69&lt;=BB$270,IF(doba!$W69&gt;BB$270,BB$271,0),0)</f>
        <v>0</v>
      </c>
      <c r="BC321">
        <f>IF(doba!$V69&lt;=BC$270,IF(doba!$W69&gt;BC$270,BC$271,0),0)</f>
        <v>0</v>
      </c>
      <c r="BD321">
        <f>IF(doba!$V69&lt;=BD$270,IF(doba!$W69&gt;BD$270,BD$271,0),0)</f>
        <v>0</v>
      </c>
      <c r="BE321">
        <f>IF(doba!$V69&lt;=BE$270,IF(doba!$W69&gt;BE$270,BE$271,0),0)</f>
        <v>0</v>
      </c>
      <c r="BF321" s="1">
        <f t="shared" si="11"/>
        <v>0</v>
      </c>
    </row>
    <row r="323" spans="1:58" x14ac:dyDescent="0.2">
      <c r="A323" s="103"/>
      <c r="B323" s="103"/>
      <c r="C323" s="103" t="s">
        <v>95</v>
      </c>
      <c r="D323" s="103" t="s">
        <v>99</v>
      </c>
      <c r="E323" s="103">
        <v>0</v>
      </c>
      <c r="F323" s="103">
        <v>1</v>
      </c>
      <c r="G323" s="103">
        <v>2</v>
      </c>
      <c r="H323" s="103">
        <v>3</v>
      </c>
      <c r="I323" s="103">
        <v>4</v>
      </c>
      <c r="J323" s="103">
        <v>5</v>
      </c>
      <c r="K323" s="103">
        <v>6</v>
      </c>
      <c r="L323" s="103">
        <v>7</v>
      </c>
      <c r="M323" s="103">
        <v>8</v>
      </c>
      <c r="N323" s="103">
        <v>9</v>
      </c>
      <c r="O323" s="103">
        <v>10</v>
      </c>
      <c r="P323" s="103">
        <v>11</v>
      </c>
      <c r="Q323" s="103">
        <v>12</v>
      </c>
      <c r="R323" s="103">
        <v>13</v>
      </c>
      <c r="S323" s="103">
        <v>14</v>
      </c>
      <c r="T323" s="103">
        <v>15</v>
      </c>
      <c r="U323" s="103">
        <v>16</v>
      </c>
      <c r="V323" s="103">
        <v>17</v>
      </c>
      <c r="W323" s="103">
        <v>18</v>
      </c>
      <c r="X323" s="103">
        <v>19</v>
      </c>
      <c r="Y323" s="103">
        <v>20</v>
      </c>
      <c r="Z323" s="103">
        <v>21</v>
      </c>
      <c r="AA323" s="103">
        <v>22</v>
      </c>
      <c r="AB323" s="103">
        <v>23</v>
      </c>
      <c r="AC323" s="1" t="s">
        <v>21</v>
      </c>
      <c r="AG323" s="103" t="s">
        <v>99</v>
      </c>
      <c r="AH323" s="103">
        <v>0</v>
      </c>
      <c r="AI323" s="103">
        <v>1</v>
      </c>
      <c r="AJ323" s="103">
        <v>2</v>
      </c>
      <c r="AK323" s="103">
        <v>3</v>
      </c>
      <c r="AL323" s="103">
        <v>4</v>
      </c>
      <c r="AM323" s="103">
        <v>5</v>
      </c>
      <c r="AN323" s="103">
        <v>6</v>
      </c>
      <c r="AO323" s="103">
        <v>7</v>
      </c>
      <c r="AP323" s="103">
        <v>8</v>
      </c>
      <c r="AQ323" s="103">
        <v>9</v>
      </c>
      <c r="AR323" s="103">
        <v>10</v>
      </c>
      <c r="AS323" s="103">
        <v>11</v>
      </c>
      <c r="AT323" s="103">
        <v>12</v>
      </c>
      <c r="AU323" s="103">
        <v>13</v>
      </c>
      <c r="AV323" s="103">
        <v>14</v>
      </c>
      <c r="AW323" s="103">
        <v>15</v>
      </c>
      <c r="AX323" s="103">
        <v>16</v>
      </c>
      <c r="AY323" s="103">
        <v>17</v>
      </c>
      <c r="AZ323" s="103">
        <v>18</v>
      </c>
      <c r="BA323" s="103">
        <v>19</v>
      </c>
      <c r="BB323" s="103">
        <v>20</v>
      </c>
      <c r="BC323" s="103">
        <v>21</v>
      </c>
      <c r="BD323" s="103">
        <v>22</v>
      </c>
      <c r="BE323" s="103">
        <v>23</v>
      </c>
      <c r="BF323" s="103" t="s">
        <v>22</v>
      </c>
    </row>
    <row r="324" spans="1:58" x14ac:dyDescent="0.2">
      <c r="A324" s="103" t="s">
        <v>597</v>
      </c>
      <c r="B324" s="103" t="s">
        <v>593</v>
      </c>
      <c r="C324" s="103" t="s">
        <v>594</v>
      </c>
      <c r="D324" s="103" t="s">
        <v>123</v>
      </c>
      <c r="E324" s="103">
        <v>0</v>
      </c>
      <c r="F324" s="103">
        <v>0</v>
      </c>
      <c r="G324" s="103">
        <v>0</v>
      </c>
      <c r="H324" s="103">
        <v>0</v>
      </c>
      <c r="I324" s="103">
        <v>0</v>
      </c>
      <c r="J324" s="103">
        <v>0</v>
      </c>
      <c r="K324" s="103">
        <v>12</v>
      </c>
      <c r="L324" s="103">
        <v>23</v>
      </c>
      <c r="M324" s="103">
        <v>32</v>
      </c>
      <c r="N324" s="103">
        <v>39</v>
      </c>
      <c r="O324" s="103">
        <v>47</v>
      </c>
      <c r="P324" s="103">
        <v>52</v>
      </c>
      <c r="Q324" s="103">
        <v>52</v>
      </c>
      <c r="R324" s="103">
        <v>52</v>
      </c>
      <c r="S324" s="103">
        <v>47</v>
      </c>
      <c r="T324" s="103">
        <v>39</v>
      </c>
      <c r="U324" s="103">
        <v>33</v>
      </c>
      <c r="V324" s="103">
        <v>24</v>
      </c>
      <c r="W324" s="103">
        <v>13</v>
      </c>
      <c r="X324" s="103">
        <v>0</v>
      </c>
      <c r="Y324" s="103">
        <v>0</v>
      </c>
      <c r="Z324" s="103">
        <v>0</v>
      </c>
      <c r="AA324" s="103">
        <v>0</v>
      </c>
      <c r="AB324" s="103">
        <v>0</v>
      </c>
      <c r="AC324" s="1" t="s">
        <v>21</v>
      </c>
      <c r="AG324" s="103" t="s">
        <v>121</v>
      </c>
      <c r="AH324" s="103">
        <v>52</v>
      </c>
      <c r="AI324" s="103">
        <v>52</v>
      </c>
      <c r="AJ324" s="103">
        <v>52</v>
      </c>
      <c r="AK324" s="103">
        <v>52</v>
      </c>
      <c r="AL324" s="103">
        <v>52</v>
      </c>
      <c r="AM324" s="103">
        <v>52</v>
      </c>
      <c r="AN324" s="103">
        <v>40</v>
      </c>
      <c r="AO324" s="103">
        <v>29</v>
      </c>
      <c r="AP324" s="103">
        <v>20</v>
      </c>
      <c r="AQ324" s="103">
        <v>13</v>
      </c>
      <c r="AR324" s="103">
        <v>5</v>
      </c>
      <c r="AS324" s="103">
        <v>0</v>
      </c>
      <c r="AT324" s="103">
        <v>0</v>
      </c>
      <c r="AU324" s="103">
        <v>0</v>
      </c>
      <c r="AV324" s="103">
        <v>5</v>
      </c>
      <c r="AW324" s="103">
        <v>13</v>
      </c>
      <c r="AX324" s="103">
        <v>19</v>
      </c>
      <c r="AY324" s="103">
        <v>28</v>
      </c>
      <c r="AZ324" s="103">
        <v>39</v>
      </c>
      <c r="BA324" s="103">
        <v>52</v>
      </c>
      <c r="BB324" s="103">
        <v>52</v>
      </c>
      <c r="BC324" s="103">
        <v>52</v>
      </c>
      <c r="BD324" s="103">
        <v>52</v>
      </c>
      <c r="BE324" s="103">
        <v>52</v>
      </c>
      <c r="BF324" s="103" t="s">
        <v>22</v>
      </c>
    </row>
    <row r="325" spans="1:58" x14ac:dyDescent="0.2">
      <c r="A325">
        <v>1</v>
      </c>
      <c r="B325">
        <f>doba!$X20</f>
        <v>0</v>
      </c>
      <c r="C325">
        <f>doba!$Y20</f>
        <v>0</v>
      </c>
      <c r="E325">
        <f>IF(doba!$X20&lt;=E$323,IF(doba!$Y20&gt;E$323,E$324,0),0)</f>
        <v>0</v>
      </c>
      <c r="F325">
        <f>IF(doba!$X20&lt;=F$323,IF(doba!$Y20&gt;F$323,F$324,0),0)</f>
        <v>0</v>
      </c>
      <c r="G325">
        <f>IF(doba!$X20&lt;=G$323,IF(doba!$Y20&gt;G$323,G$324,0),0)</f>
        <v>0</v>
      </c>
      <c r="H325">
        <f>IF(doba!$X20&lt;=H$323,IF(doba!$Y20&gt;H$323,H$324,0),0)</f>
        <v>0</v>
      </c>
      <c r="I325">
        <f>IF(doba!$X20&lt;=I$323,IF(doba!$Y20&gt;I$323,I$324,0),0)</f>
        <v>0</v>
      </c>
      <c r="J325">
        <f>IF(doba!$X20&lt;=J$323,IF(doba!$Y20&gt;J$323,J$324,0),0)</f>
        <v>0</v>
      </c>
      <c r="K325">
        <f>IF(doba!$X20&lt;=K$323,IF(doba!$Y20&gt;K$323,K$324,0),0)</f>
        <v>0</v>
      </c>
      <c r="L325">
        <f>IF(doba!$X20&lt;=L$323,IF(doba!$Y20&gt;L$323,L$324,0),0)</f>
        <v>0</v>
      </c>
      <c r="M325">
        <f>IF(doba!$X20&lt;=M$323,IF(doba!$Y20&gt;M$323,M$324,0),0)</f>
        <v>0</v>
      </c>
      <c r="N325">
        <f>IF(doba!$X20&lt;=N$323,IF(doba!$Y20&gt;N$323,N$324,0),0)</f>
        <v>0</v>
      </c>
      <c r="O325">
        <f>IF(doba!$X20&lt;=O$323,IF(doba!$Y20&gt;O$323,O$324,0),0)</f>
        <v>0</v>
      </c>
      <c r="P325">
        <f>IF(doba!$X20&lt;=P$323,IF(doba!$Y20&gt;P$323,P$324,0),0)</f>
        <v>0</v>
      </c>
      <c r="Q325">
        <f>IF(doba!$X20&lt;=Q$323,IF(doba!$Y20&gt;Q$323,Q$324,0),0)</f>
        <v>0</v>
      </c>
      <c r="R325">
        <f>IF(doba!$X20&lt;=R$323,IF(doba!$Y20&gt;R$323,R$324,0),0)</f>
        <v>0</v>
      </c>
      <c r="S325">
        <f>IF(doba!$X20&lt;=S$323,IF(doba!$Y20&gt;S$323,S$324,0),0)</f>
        <v>0</v>
      </c>
      <c r="T325">
        <f>IF(doba!$X20&lt;=T$323,IF(doba!$Y20&gt;T$323,T$324,0),0)</f>
        <v>0</v>
      </c>
      <c r="U325">
        <f>IF(doba!$X20&lt;=U$323,IF(doba!$Y20&gt;U$323,U$324,0),0)</f>
        <v>0</v>
      </c>
      <c r="V325">
        <f>IF(doba!$X20&lt;=V$323,IF(doba!$Y20&gt;V$323,V$324,0),0)</f>
        <v>0</v>
      </c>
      <c r="W325">
        <f>IF(doba!$X20&lt;=W$323,IF(doba!$Y20&gt;W$323,W$324,0),0)</f>
        <v>0</v>
      </c>
      <c r="X325">
        <f>IF(doba!$X20&lt;=X$323,IF(doba!$Y20&gt;X$323,X$324,0),0)</f>
        <v>0</v>
      </c>
      <c r="Y325">
        <f>IF(doba!$X20&lt;=Y$323,IF(doba!$Y20&gt;Y$323,Y$324,0),0)</f>
        <v>0</v>
      </c>
      <c r="Z325">
        <f>IF(doba!$X20&lt;=Z$323,IF(doba!$Y20&gt;Z$323,Z$324,0),0)</f>
        <v>0</v>
      </c>
      <c r="AA325">
        <f>IF(doba!$X20&lt;=AA$323,IF(doba!$Y20&gt;AA$323,AA$324,0),0)</f>
        <v>0</v>
      </c>
      <c r="AB325">
        <f>IF(doba!$X20&lt;=AB$323,IF(doba!$Y20&gt;AB$323,AB$324,0),0)</f>
        <v>0</v>
      </c>
      <c r="AC325" s="1">
        <f t="shared" ref="AC325:AC374" si="12">SUM(E325:AB325)</f>
        <v>0</v>
      </c>
      <c r="AH325">
        <f>IF(doba!$X20&lt;=AH$323,IF(doba!$Y20&gt;AH$323,AH$324,0),0)</f>
        <v>0</v>
      </c>
      <c r="AI325">
        <f>IF(doba!$X20&lt;=AI$323,IF(doba!$Y20&gt;AI$323,AI$324,0),0)</f>
        <v>0</v>
      </c>
      <c r="AJ325">
        <f>IF(doba!$X20&lt;=AJ$323,IF(doba!$Y20&gt;AJ$323,AJ$324,0),0)</f>
        <v>0</v>
      </c>
      <c r="AK325">
        <f>IF(doba!$X20&lt;=AK$323,IF(doba!$Y20&gt;AK$323,AK$324,0),0)</f>
        <v>0</v>
      </c>
      <c r="AL325">
        <f>IF(doba!$X20&lt;=AL$323,IF(doba!$Y20&gt;AL$323,AL$324,0),0)</f>
        <v>0</v>
      </c>
      <c r="AM325">
        <f>IF(doba!$X20&lt;=AM$323,IF(doba!$Y20&gt;AM$323,AM$324,0),0)</f>
        <v>0</v>
      </c>
      <c r="AN325">
        <f>IF(doba!$X20&lt;=AN$323,IF(doba!$Y20&gt;AN$323,AN$324,0),0)</f>
        <v>0</v>
      </c>
      <c r="AO325">
        <f>IF(doba!$X20&lt;=AO$323,IF(doba!$Y20&gt;AO$323,AO$324,0),0)</f>
        <v>0</v>
      </c>
      <c r="AP325">
        <f>IF(doba!$X20&lt;=AP$323,IF(doba!$Y20&gt;AP$323,AP$324,0),0)</f>
        <v>0</v>
      </c>
      <c r="AQ325">
        <f>IF(doba!$X20&lt;=AQ$323,IF(doba!$Y20&gt;AQ$323,AQ$324,0),0)</f>
        <v>0</v>
      </c>
      <c r="AR325">
        <f>IF(doba!$X20&lt;=AR$323,IF(doba!$Y20&gt;AR$323,AR$324,0),0)</f>
        <v>0</v>
      </c>
      <c r="AS325">
        <f>IF(doba!$X20&lt;=AS$323,IF(doba!$Y20&gt;AS$323,AS$324,0),0)</f>
        <v>0</v>
      </c>
      <c r="AT325">
        <f>IF(doba!$X20&lt;=AT$323,IF(doba!$Y20&gt;AT$323,AT$324,0),0)</f>
        <v>0</v>
      </c>
      <c r="AU325">
        <f>IF(doba!$X20&lt;=AU$323,IF(doba!$Y20&gt;AU$323,AU$324,0),0)</f>
        <v>0</v>
      </c>
      <c r="AV325">
        <f>IF(doba!$X20&lt;=AV$323,IF(doba!$Y20&gt;AV$323,AV$324,0),0)</f>
        <v>0</v>
      </c>
      <c r="AW325">
        <f>IF(doba!$X20&lt;=AW$323,IF(doba!$Y20&gt;AW$323,AW$324,0),0)</f>
        <v>0</v>
      </c>
      <c r="AX325">
        <f>IF(doba!$X20&lt;=AX$323,IF(doba!$Y20&gt;AX$323,AX$324,0),0)</f>
        <v>0</v>
      </c>
      <c r="AY325">
        <f>IF(doba!$X20&lt;=AY$323,IF(doba!$Y20&gt;AY$323,AY$324,0),0)</f>
        <v>0</v>
      </c>
      <c r="AZ325">
        <f>IF(doba!$X20&lt;=AZ$323,IF(doba!$Y20&gt;AZ$323,AZ$324,0),0)</f>
        <v>0</v>
      </c>
      <c r="BA325">
        <f>IF(doba!$X20&lt;=BA$323,IF(doba!$Y20&gt;BA$323,BA$324,0),0)</f>
        <v>0</v>
      </c>
      <c r="BB325">
        <f>IF(doba!$X20&lt;=BB$323,IF(doba!$Y20&gt;BB$323,BB$324,0),0)</f>
        <v>0</v>
      </c>
      <c r="BC325">
        <f>IF(doba!$X20&lt;=BC$323,IF(doba!$Y20&gt;BC$323,BC$324,0),0)</f>
        <v>0</v>
      </c>
      <c r="BD325">
        <f>IF(doba!$X20&lt;=BD$323,IF(doba!$Y20&gt;BD$323,BD$324,0),0)</f>
        <v>0</v>
      </c>
      <c r="BE325">
        <f>IF(doba!$X20&lt;=BE$323,IF(doba!$Y20&gt;BE$323,BE$324,0),0)</f>
        <v>0</v>
      </c>
      <c r="BF325" s="1">
        <f t="shared" ref="BF325:BF374" si="13">SUM(AH325:BE325)</f>
        <v>0</v>
      </c>
    </row>
    <row r="326" spans="1:58" x14ac:dyDescent="0.2">
      <c r="A326">
        <v>2</v>
      </c>
      <c r="B326">
        <f>doba!$X21</f>
        <v>0</v>
      </c>
      <c r="C326">
        <f>doba!$Y21</f>
        <v>0</v>
      </c>
      <c r="E326">
        <f>IF(doba!$X21&lt;=E$323,IF(doba!$Y21&gt;E$323,E$324,0),0)</f>
        <v>0</v>
      </c>
      <c r="F326">
        <f>IF(doba!$X21&lt;=F$323,IF(doba!$Y21&gt;F$323,F$324,0),0)</f>
        <v>0</v>
      </c>
      <c r="G326">
        <f>IF(doba!$X21&lt;=G$323,IF(doba!$Y21&gt;G$323,G$324,0),0)</f>
        <v>0</v>
      </c>
      <c r="H326">
        <f>IF(doba!$X21&lt;=H$323,IF(doba!$Y21&gt;H$323,H$324,0),0)</f>
        <v>0</v>
      </c>
      <c r="I326">
        <f>IF(doba!$X21&lt;=I$323,IF(doba!$Y21&gt;I$323,I$324,0),0)</f>
        <v>0</v>
      </c>
      <c r="J326">
        <f>IF(doba!$X21&lt;=J$323,IF(doba!$Y21&gt;J$323,J$324,0),0)</f>
        <v>0</v>
      </c>
      <c r="K326">
        <f>IF(doba!$X21&lt;=K$323,IF(doba!$Y21&gt;K$323,K$324,0),0)</f>
        <v>0</v>
      </c>
      <c r="L326">
        <f>IF(doba!$X21&lt;=L$323,IF(doba!$Y21&gt;L$323,L$324,0),0)</f>
        <v>0</v>
      </c>
      <c r="M326">
        <f>IF(doba!$X21&lt;=M$323,IF(doba!$Y21&gt;M$323,M$324,0),0)</f>
        <v>0</v>
      </c>
      <c r="N326">
        <f>IF(doba!$X21&lt;=N$323,IF(doba!$Y21&gt;N$323,N$324,0),0)</f>
        <v>0</v>
      </c>
      <c r="O326">
        <f>IF(doba!$X21&lt;=O$323,IF(doba!$Y21&gt;O$323,O$324,0),0)</f>
        <v>0</v>
      </c>
      <c r="P326">
        <f>IF(doba!$X21&lt;=P$323,IF(doba!$Y21&gt;P$323,P$324,0),0)</f>
        <v>0</v>
      </c>
      <c r="Q326">
        <f>IF(doba!$X21&lt;=Q$323,IF(doba!$Y21&gt;Q$323,Q$324,0),0)</f>
        <v>0</v>
      </c>
      <c r="R326">
        <f>IF(doba!$X21&lt;=R$323,IF(doba!$Y21&gt;R$323,R$324,0),0)</f>
        <v>0</v>
      </c>
      <c r="S326">
        <f>IF(doba!$X21&lt;=S$323,IF(doba!$Y21&gt;S$323,S$324,0),0)</f>
        <v>0</v>
      </c>
      <c r="T326">
        <f>IF(doba!$X21&lt;=T$323,IF(doba!$Y21&gt;T$323,T$324,0),0)</f>
        <v>0</v>
      </c>
      <c r="U326">
        <f>IF(doba!$X21&lt;=U$323,IF(doba!$Y21&gt;U$323,U$324,0),0)</f>
        <v>0</v>
      </c>
      <c r="V326">
        <f>IF(doba!$X21&lt;=V$323,IF(doba!$Y21&gt;V$323,V$324,0),0)</f>
        <v>0</v>
      </c>
      <c r="W326">
        <f>IF(doba!$X21&lt;=W$323,IF(doba!$Y21&gt;W$323,W$324,0),0)</f>
        <v>0</v>
      </c>
      <c r="X326">
        <f>IF(doba!$X21&lt;=X$323,IF(doba!$Y21&gt;X$323,X$324,0),0)</f>
        <v>0</v>
      </c>
      <c r="Y326">
        <f>IF(doba!$X21&lt;=Y$323,IF(doba!$Y21&gt;Y$323,Y$324,0),0)</f>
        <v>0</v>
      </c>
      <c r="Z326">
        <f>IF(doba!$X21&lt;=Z$323,IF(doba!$Y21&gt;Z$323,Z$324,0),0)</f>
        <v>0</v>
      </c>
      <c r="AA326">
        <f>IF(doba!$X21&lt;=AA$323,IF(doba!$Y21&gt;AA$323,AA$324,0),0)</f>
        <v>0</v>
      </c>
      <c r="AB326">
        <f>IF(doba!$X21&lt;=AB$323,IF(doba!$Y21&gt;AB$323,AB$324,0),0)</f>
        <v>0</v>
      </c>
      <c r="AC326" s="1">
        <f t="shared" si="12"/>
        <v>0</v>
      </c>
      <c r="AH326">
        <f>IF(doba!$X21&lt;=AH$323,IF(doba!$Y21&gt;AH$323,AH$324,0),0)</f>
        <v>0</v>
      </c>
      <c r="AI326">
        <f>IF(doba!$X21&lt;=AI$323,IF(doba!$Y21&gt;AI$323,AI$324,0),0)</f>
        <v>0</v>
      </c>
      <c r="AJ326">
        <f>IF(doba!$X21&lt;=AJ$323,IF(doba!$Y21&gt;AJ$323,AJ$324,0),0)</f>
        <v>0</v>
      </c>
      <c r="AK326">
        <f>IF(doba!$X21&lt;=AK$323,IF(doba!$Y21&gt;AK$323,AK$324,0),0)</f>
        <v>0</v>
      </c>
      <c r="AL326">
        <f>IF(doba!$X21&lt;=AL$323,IF(doba!$Y21&gt;AL$323,AL$324,0),0)</f>
        <v>0</v>
      </c>
      <c r="AM326">
        <f>IF(doba!$X21&lt;=AM$323,IF(doba!$Y21&gt;AM$323,AM$324,0),0)</f>
        <v>0</v>
      </c>
      <c r="AN326">
        <f>IF(doba!$X21&lt;=AN$323,IF(doba!$Y21&gt;AN$323,AN$324,0),0)</f>
        <v>0</v>
      </c>
      <c r="AO326">
        <f>IF(doba!$X21&lt;=AO$323,IF(doba!$Y21&gt;AO$323,AO$324,0),0)</f>
        <v>0</v>
      </c>
      <c r="AP326">
        <f>IF(doba!$X21&lt;=AP$323,IF(doba!$Y21&gt;AP$323,AP$324,0),0)</f>
        <v>0</v>
      </c>
      <c r="AQ326">
        <f>IF(doba!$X21&lt;=AQ$323,IF(doba!$Y21&gt;AQ$323,AQ$324,0),0)</f>
        <v>0</v>
      </c>
      <c r="AR326">
        <f>IF(doba!$X21&lt;=AR$323,IF(doba!$Y21&gt;AR$323,AR$324,0),0)</f>
        <v>0</v>
      </c>
      <c r="AS326">
        <f>IF(doba!$X21&lt;=AS$323,IF(doba!$Y21&gt;AS$323,AS$324,0),0)</f>
        <v>0</v>
      </c>
      <c r="AT326">
        <f>IF(doba!$X21&lt;=AT$323,IF(doba!$Y21&gt;AT$323,AT$324,0),0)</f>
        <v>0</v>
      </c>
      <c r="AU326">
        <f>IF(doba!$X21&lt;=AU$323,IF(doba!$Y21&gt;AU$323,AU$324,0),0)</f>
        <v>0</v>
      </c>
      <c r="AV326">
        <f>IF(doba!$X21&lt;=AV$323,IF(doba!$Y21&gt;AV$323,AV$324,0),0)</f>
        <v>0</v>
      </c>
      <c r="AW326">
        <f>IF(doba!$X21&lt;=AW$323,IF(doba!$Y21&gt;AW$323,AW$324,0),0)</f>
        <v>0</v>
      </c>
      <c r="AX326">
        <f>IF(doba!$X21&lt;=AX$323,IF(doba!$Y21&gt;AX$323,AX$324,0),0)</f>
        <v>0</v>
      </c>
      <c r="AY326">
        <f>IF(doba!$X21&lt;=AY$323,IF(doba!$Y21&gt;AY$323,AY$324,0),0)</f>
        <v>0</v>
      </c>
      <c r="AZ326">
        <f>IF(doba!$X21&lt;=AZ$323,IF(doba!$Y21&gt;AZ$323,AZ$324,0),0)</f>
        <v>0</v>
      </c>
      <c r="BA326">
        <f>IF(doba!$X21&lt;=BA$323,IF(doba!$Y21&gt;BA$323,BA$324,0),0)</f>
        <v>0</v>
      </c>
      <c r="BB326">
        <f>IF(doba!$X21&lt;=BB$323,IF(doba!$Y21&gt;BB$323,BB$324,0),0)</f>
        <v>0</v>
      </c>
      <c r="BC326">
        <f>IF(doba!$X21&lt;=BC$323,IF(doba!$Y21&gt;BC$323,BC$324,0),0)</f>
        <v>0</v>
      </c>
      <c r="BD326">
        <f>IF(doba!$X21&lt;=BD$323,IF(doba!$Y21&gt;BD$323,BD$324,0),0)</f>
        <v>0</v>
      </c>
      <c r="BE326">
        <f>IF(doba!$X21&lt;=BE$323,IF(doba!$Y21&gt;BE$323,BE$324,0),0)</f>
        <v>0</v>
      </c>
      <c r="BF326" s="1">
        <f t="shared" si="13"/>
        <v>0</v>
      </c>
    </row>
    <row r="327" spans="1:58" x14ac:dyDescent="0.2">
      <c r="A327">
        <v>3</v>
      </c>
      <c r="B327">
        <f>doba!$X22</f>
        <v>0</v>
      </c>
      <c r="C327">
        <f>doba!$Y22</f>
        <v>0</v>
      </c>
      <c r="E327">
        <f>IF(doba!$X22&lt;=E$323,IF(doba!$Y22&gt;E$323,E$324,0),0)</f>
        <v>0</v>
      </c>
      <c r="F327">
        <f>IF(doba!$X22&lt;=F$323,IF(doba!$Y22&gt;F$323,F$324,0),0)</f>
        <v>0</v>
      </c>
      <c r="G327">
        <f>IF(doba!$X22&lt;=G$323,IF(doba!$Y22&gt;G$323,G$324,0),0)</f>
        <v>0</v>
      </c>
      <c r="H327">
        <f>IF(doba!$X22&lt;=H$323,IF(doba!$Y22&gt;H$323,H$324,0),0)</f>
        <v>0</v>
      </c>
      <c r="I327">
        <f>IF(doba!$X22&lt;=I$323,IF(doba!$Y22&gt;I$323,I$324,0),0)</f>
        <v>0</v>
      </c>
      <c r="J327">
        <f>IF(doba!$X22&lt;=J$323,IF(doba!$Y22&gt;J$323,J$324,0),0)</f>
        <v>0</v>
      </c>
      <c r="K327">
        <f>IF(doba!$X22&lt;=K$323,IF(doba!$Y22&gt;K$323,K$324,0),0)</f>
        <v>0</v>
      </c>
      <c r="L327">
        <f>IF(doba!$X22&lt;=L$323,IF(doba!$Y22&gt;L$323,L$324,0),0)</f>
        <v>0</v>
      </c>
      <c r="M327">
        <f>IF(doba!$X22&lt;=M$323,IF(doba!$Y22&gt;M$323,M$324,0),0)</f>
        <v>0</v>
      </c>
      <c r="N327">
        <f>IF(doba!$X22&lt;=N$323,IF(doba!$Y22&gt;N$323,N$324,0),0)</f>
        <v>0</v>
      </c>
      <c r="O327">
        <f>IF(doba!$X22&lt;=O$323,IF(doba!$Y22&gt;O$323,O$324,0),0)</f>
        <v>0</v>
      </c>
      <c r="P327">
        <f>IF(doba!$X22&lt;=P$323,IF(doba!$Y22&gt;P$323,P$324,0),0)</f>
        <v>0</v>
      </c>
      <c r="Q327">
        <f>IF(doba!$X22&lt;=Q$323,IF(doba!$Y22&gt;Q$323,Q$324,0),0)</f>
        <v>0</v>
      </c>
      <c r="R327">
        <f>IF(doba!$X22&lt;=R$323,IF(doba!$Y22&gt;R$323,R$324,0),0)</f>
        <v>0</v>
      </c>
      <c r="S327">
        <f>IF(doba!$X22&lt;=S$323,IF(doba!$Y22&gt;S$323,S$324,0),0)</f>
        <v>0</v>
      </c>
      <c r="T327">
        <f>IF(doba!$X22&lt;=T$323,IF(doba!$Y22&gt;T$323,T$324,0),0)</f>
        <v>0</v>
      </c>
      <c r="U327">
        <f>IF(doba!$X22&lt;=U$323,IF(doba!$Y22&gt;U$323,U$324,0),0)</f>
        <v>0</v>
      </c>
      <c r="V327">
        <f>IF(doba!$X22&lt;=V$323,IF(doba!$Y22&gt;V$323,V$324,0),0)</f>
        <v>0</v>
      </c>
      <c r="W327">
        <f>IF(doba!$X22&lt;=W$323,IF(doba!$Y22&gt;W$323,W$324,0),0)</f>
        <v>0</v>
      </c>
      <c r="X327">
        <f>IF(doba!$X22&lt;=X$323,IF(doba!$Y22&gt;X$323,X$324,0),0)</f>
        <v>0</v>
      </c>
      <c r="Y327">
        <f>IF(doba!$X22&lt;=Y$323,IF(doba!$Y22&gt;Y$323,Y$324,0),0)</f>
        <v>0</v>
      </c>
      <c r="Z327">
        <f>IF(doba!$X22&lt;=Z$323,IF(doba!$Y22&gt;Z$323,Z$324,0),0)</f>
        <v>0</v>
      </c>
      <c r="AA327">
        <f>IF(doba!$X22&lt;=AA$323,IF(doba!$Y22&gt;AA$323,AA$324,0),0)</f>
        <v>0</v>
      </c>
      <c r="AB327">
        <f>IF(doba!$X22&lt;=AB$323,IF(doba!$Y22&gt;AB$323,AB$324,0),0)</f>
        <v>0</v>
      </c>
      <c r="AC327" s="1">
        <f t="shared" si="12"/>
        <v>0</v>
      </c>
      <c r="AH327">
        <f>IF(doba!$X22&lt;=AH$323,IF(doba!$Y22&gt;AH$323,AH$324,0),0)</f>
        <v>0</v>
      </c>
      <c r="AI327">
        <f>IF(doba!$X22&lt;=AI$323,IF(doba!$Y22&gt;AI$323,AI$324,0),0)</f>
        <v>0</v>
      </c>
      <c r="AJ327">
        <f>IF(doba!$X22&lt;=AJ$323,IF(doba!$Y22&gt;AJ$323,AJ$324,0),0)</f>
        <v>0</v>
      </c>
      <c r="AK327">
        <f>IF(doba!$X22&lt;=AK$323,IF(doba!$Y22&gt;AK$323,AK$324,0),0)</f>
        <v>0</v>
      </c>
      <c r="AL327">
        <f>IF(doba!$X22&lt;=AL$323,IF(doba!$Y22&gt;AL$323,AL$324,0),0)</f>
        <v>0</v>
      </c>
      <c r="AM327">
        <f>IF(doba!$X22&lt;=AM$323,IF(doba!$Y22&gt;AM$323,AM$324,0),0)</f>
        <v>0</v>
      </c>
      <c r="AN327">
        <f>IF(doba!$X22&lt;=AN$323,IF(doba!$Y22&gt;AN$323,AN$324,0),0)</f>
        <v>0</v>
      </c>
      <c r="AO327">
        <f>IF(doba!$X22&lt;=AO$323,IF(doba!$Y22&gt;AO$323,AO$324,0),0)</f>
        <v>0</v>
      </c>
      <c r="AP327">
        <f>IF(doba!$X22&lt;=AP$323,IF(doba!$Y22&gt;AP$323,AP$324,0),0)</f>
        <v>0</v>
      </c>
      <c r="AQ327">
        <f>IF(doba!$X22&lt;=AQ$323,IF(doba!$Y22&gt;AQ$323,AQ$324,0),0)</f>
        <v>0</v>
      </c>
      <c r="AR327">
        <f>IF(doba!$X22&lt;=AR$323,IF(doba!$Y22&gt;AR$323,AR$324,0),0)</f>
        <v>0</v>
      </c>
      <c r="AS327">
        <f>IF(doba!$X22&lt;=AS$323,IF(doba!$Y22&gt;AS$323,AS$324,0),0)</f>
        <v>0</v>
      </c>
      <c r="AT327">
        <f>IF(doba!$X22&lt;=AT$323,IF(doba!$Y22&gt;AT$323,AT$324,0),0)</f>
        <v>0</v>
      </c>
      <c r="AU327">
        <f>IF(doba!$X22&lt;=AU$323,IF(doba!$Y22&gt;AU$323,AU$324,0),0)</f>
        <v>0</v>
      </c>
      <c r="AV327">
        <f>IF(doba!$X22&lt;=AV$323,IF(doba!$Y22&gt;AV$323,AV$324,0),0)</f>
        <v>0</v>
      </c>
      <c r="AW327">
        <f>IF(doba!$X22&lt;=AW$323,IF(doba!$Y22&gt;AW$323,AW$324,0),0)</f>
        <v>0</v>
      </c>
      <c r="AX327">
        <f>IF(doba!$X22&lt;=AX$323,IF(doba!$Y22&gt;AX$323,AX$324,0),0)</f>
        <v>0</v>
      </c>
      <c r="AY327">
        <f>IF(doba!$X22&lt;=AY$323,IF(doba!$Y22&gt;AY$323,AY$324,0),0)</f>
        <v>0</v>
      </c>
      <c r="AZ327">
        <f>IF(doba!$X22&lt;=AZ$323,IF(doba!$Y22&gt;AZ$323,AZ$324,0),0)</f>
        <v>0</v>
      </c>
      <c r="BA327">
        <f>IF(doba!$X22&lt;=BA$323,IF(doba!$Y22&gt;BA$323,BA$324,0),0)</f>
        <v>0</v>
      </c>
      <c r="BB327">
        <f>IF(doba!$X22&lt;=BB$323,IF(doba!$Y22&gt;BB$323,BB$324,0),0)</f>
        <v>0</v>
      </c>
      <c r="BC327">
        <f>IF(doba!$X22&lt;=BC$323,IF(doba!$Y22&gt;BC$323,BC$324,0),0)</f>
        <v>0</v>
      </c>
      <c r="BD327">
        <f>IF(doba!$X22&lt;=BD$323,IF(doba!$Y22&gt;BD$323,BD$324,0),0)</f>
        <v>0</v>
      </c>
      <c r="BE327">
        <f>IF(doba!$X22&lt;=BE$323,IF(doba!$Y22&gt;BE$323,BE$324,0),0)</f>
        <v>0</v>
      </c>
      <c r="BF327" s="1">
        <f t="shared" si="13"/>
        <v>0</v>
      </c>
    </row>
    <row r="328" spans="1:58" x14ac:dyDescent="0.2">
      <c r="A328">
        <v>4</v>
      </c>
      <c r="B328">
        <f>doba!$X23</f>
        <v>0</v>
      </c>
      <c r="C328">
        <f>doba!$Y23</f>
        <v>0</v>
      </c>
      <c r="E328">
        <f>IF(doba!$X23&lt;=E$323,IF(doba!$Y23&gt;E$323,E$324,0),0)</f>
        <v>0</v>
      </c>
      <c r="F328">
        <f>IF(doba!$X23&lt;=F$323,IF(doba!$Y23&gt;F$323,F$324,0),0)</f>
        <v>0</v>
      </c>
      <c r="G328">
        <f>IF(doba!$X23&lt;=G$323,IF(doba!$Y23&gt;G$323,G$324,0),0)</f>
        <v>0</v>
      </c>
      <c r="H328">
        <f>IF(doba!$X23&lt;=H$323,IF(doba!$Y23&gt;H$323,H$324,0),0)</f>
        <v>0</v>
      </c>
      <c r="I328">
        <f>IF(doba!$X23&lt;=I$323,IF(doba!$Y23&gt;I$323,I$324,0),0)</f>
        <v>0</v>
      </c>
      <c r="J328">
        <f>IF(doba!$X23&lt;=J$323,IF(doba!$Y23&gt;J$323,J$324,0),0)</f>
        <v>0</v>
      </c>
      <c r="K328">
        <f>IF(doba!$X23&lt;=K$323,IF(doba!$Y23&gt;K$323,K$324,0),0)</f>
        <v>0</v>
      </c>
      <c r="L328">
        <f>IF(doba!$X23&lt;=L$323,IF(doba!$Y23&gt;L$323,L$324,0),0)</f>
        <v>0</v>
      </c>
      <c r="M328">
        <f>IF(doba!$X23&lt;=M$323,IF(doba!$Y23&gt;M$323,M$324,0),0)</f>
        <v>0</v>
      </c>
      <c r="N328">
        <f>IF(doba!$X23&lt;=N$323,IF(doba!$Y23&gt;N$323,N$324,0),0)</f>
        <v>0</v>
      </c>
      <c r="O328">
        <f>IF(doba!$X23&lt;=O$323,IF(doba!$Y23&gt;O$323,O$324,0),0)</f>
        <v>0</v>
      </c>
      <c r="P328">
        <f>IF(doba!$X23&lt;=P$323,IF(doba!$Y23&gt;P$323,P$324,0),0)</f>
        <v>0</v>
      </c>
      <c r="Q328">
        <f>IF(doba!$X23&lt;=Q$323,IF(doba!$Y23&gt;Q$323,Q$324,0),0)</f>
        <v>0</v>
      </c>
      <c r="R328">
        <f>IF(doba!$X23&lt;=R$323,IF(doba!$Y23&gt;R$323,R$324,0),0)</f>
        <v>0</v>
      </c>
      <c r="S328">
        <f>IF(doba!$X23&lt;=S$323,IF(doba!$Y23&gt;S$323,S$324,0),0)</f>
        <v>0</v>
      </c>
      <c r="T328">
        <f>IF(doba!$X23&lt;=T$323,IF(doba!$Y23&gt;T$323,T$324,0),0)</f>
        <v>0</v>
      </c>
      <c r="U328">
        <f>IF(doba!$X23&lt;=U$323,IF(doba!$Y23&gt;U$323,U$324,0),0)</f>
        <v>0</v>
      </c>
      <c r="V328">
        <f>IF(doba!$X23&lt;=V$323,IF(doba!$Y23&gt;V$323,V$324,0),0)</f>
        <v>0</v>
      </c>
      <c r="W328">
        <f>IF(doba!$X23&lt;=W$323,IF(doba!$Y23&gt;W$323,W$324,0),0)</f>
        <v>0</v>
      </c>
      <c r="X328">
        <f>IF(doba!$X23&lt;=X$323,IF(doba!$Y23&gt;X$323,X$324,0),0)</f>
        <v>0</v>
      </c>
      <c r="Y328">
        <f>IF(doba!$X23&lt;=Y$323,IF(doba!$Y23&gt;Y$323,Y$324,0),0)</f>
        <v>0</v>
      </c>
      <c r="Z328">
        <f>IF(doba!$X23&lt;=Z$323,IF(doba!$Y23&gt;Z$323,Z$324,0),0)</f>
        <v>0</v>
      </c>
      <c r="AA328">
        <f>IF(doba!$X23&lt;=AA$323,IF(doba!$Y23&gt;AA$323,AA$324,0),0)</f>
        <v>0</v>
      </c>
      <c r="AB328">
        <f>IF(doba!$X23&lt;=AB$323,IF(doba!$Y23&gt;AB$323,AB$324,0),0)</f>
        <v>0</v>
      </c>
      <c r="AC328" s="1">
        <f t="shared" si="12"/>
        <v>0</v>
      </c>
      <c r="AH328">
        <f>IF(doba!$X23&lt;=AH$323,IF(doba!$Y23&gt;AH$323,AH$324,0),0)</f>
        <v>0</v>
      </c>
      <c r="AI328">
        <f>IF(doba!$X23&lt;=AI$323,IF(doba!$Y23&gt;AI$323,AI$324,0),0)</f>
        <v>0</v>
      </c>
      <c r="AJ328">
        <f>IF(doba!$X23&lt;=AJ$323,IF(doba!$Y23&gt;AJ$323,AJ$324,0),0)</f>
        <v>0</v>
      </c>
      <c r="AK328">
        <f>IF(doba!$X23&lt;=AK$323,IF(doba!$Y23&gt;AK$323,AK$324,0),0)</f>
        <v>0</v>
      </c>
      <c r="AL328">
        <f>IF(doba!$X23&lt;=AL$323,IF(doba!$Y23&gt;AL$323,AL$324,0),0)</f>
        <v>0</v>
      </c>
      <c r="AM328">
        <f>IF(doba!$X23&lt;=AM$323,IF(doba!$Y23&gt;AM$323,AM$324,0),0)</f>
        <v>0</v>
      </c>
      <c r="AN328">
        <f>IF(doba!$X23&lt;=AN$323,IF(doba!$Y23&gt;AN$323,AN$324,0),0)</f>
        <v>0</v>
      </c>
      <c r="AO328">
        <f>IF(doba!$X23&lt;=AO$323,IF(doba!$Y23&gt;AO$323,AO$324,0),0)</f>
        <v>0</v>
      </c>
      <c r="AP328">
        <f>IF(doba!$X23&lt;=AP$323,IF(doba!$Y23&gt;AP$323,AP$324,0),0)</f>
        <v>0</v>
      </c>
      <c r="AQ328">
        <f>IF(doba!$X23&lt;=AQ$323,IF(doba!$Y23&gt;AQ$323,AQ$324,0),0)</f>
        <v>0</v>
      </c>
      <c r="AR328">
        <f>IF(doba!$X23&lt;=AR$323,IF(doba!$Y23&gt;AR$323,AR$324,0),0)</f>
        <v>0</v>
      </c>
      <c r="AS328">
        <f>IF(doba!$X23&lt;=AS$323,IF(doba!$Y23&gt;AS$323,AS$324,0),0)</f>
        <v>0</v>
      </c>
      <c r="AT328">
        <f>IF(doba!$X23&lt;=AT$323,IF(doba!$Y23&gt;AT$323,AT$324,0),0)</f>
        <v>0</v>
      </c>
      <c r="AU328">
        <f>IF(doba!$X23&lt;=AU$323,IF(doba!$Y23&gt;AU$323,AU$324,0),0)</f>
        <v>0</v>
      </c>
      <c r="AV328">
        <f>IF(doba!$X23&lt;=AV$323,IF(doba!$Y23&gt;AV$323,AV$324,0),0)</f>
        <v>0</v>
      </c>
      <c r="AW328">
        <f>IF(doba!$X23&lt;=AW$323,IF(doba!$Y23&gt;AW$323,AW$324,0),0)</f>
        <v>0</v>
      </c>
      <c r="AX328">
        <f>IF(doba!$X23&lt;=AX$323,IF(doba!$Y23&gt;AX$323,AX$324,0),0)</f>
        <v>0</v>
      </c>
      <c r="AY328">
        <f>IF(doba!$X23&lt;=AY$323,IF(doba!$Y23&gt;AY$323,AY$324,0),0)</f>
        <v>0</v>
      </c>
      <c r="AZ328">
        <f>IF(doba!$X23&lt;=AZ$323,IF(doba!$Y23&gt;AZ$323,AZ$324,0),0)</f>
        <v>0</v>
      </c>
      <c r="BA328">
        <f>IF(doba!$X23&lt;=BA$323,IF(doba!$Y23&gt;BA$323,BA$324,0),0)</f>
        <v>0</v>
      </c>
      <c r="BB328">
        <f>IF(doba!$X23&lt;=BB$323,IF(doba!$Y23&gt;BB$323,BB$324,0),0)</f>
        <v>0</v>
      </c>
      <c r="BC328">
        <f>IF(doba!$X23&lt;=BC$323,IF(doba!$Y23&gt;BC$323,BC$324,0),0)</f>
        <v>0</v>
      </c>
      <c r="BD328">
        <f>IF(doba!$X23&lt;=BD$323,IF(doba!$Y23&gt;BD$323,BD$324,0),0)</f>
        <v>0</v>
      </c>
      <c r="BE328">
        <f>IF(doba!$X23&lt;=BE$323,IF(doba!$Y23&gt;BE$323,BE$324,0),0)</f>
        <v>0</v>
      </c>
      <c r="BF328" s="1">
        <f t="shared" si="13"/>
        <v>0</v>
      </c>
    </row>
    <row r="329" spans="1:58" x14ac:dyDescent="0.2">
      <c r="A329">
        <v>5</v>
      </c>
      <c r="B329">
        <f>doba!$X24</f>
        <v>0</v>
      </c>
      <c r="C329">
        <f>doba!$Y24</f>
        <v>0</v>
      </c>
      <c r="E329">
        <f>IF(doba!$X24&lt;=E$323,IF(doba!$Y24&gt;E$323,E$324,0),0)</f>
        <v>0</v>
      </c>
      <c r="F329">
        <f>IF(doba!$X24&lt;=F$323,IF(doba!$Y24&gt;F$323,F$324,0),0)</f>
        <v>0</v>
      </c>
      <c r="G329">
        <f>IF(doba!$X24&lt;=G$323,IF(doba!$Y24&gt;G$323,G$324,0),0)</f>
        <v>0</v>
      </c>
      <c r="H329">
        <f>IF(doba!$X24&lt;=H$323,IF(doba!$Y24&gt;H$323,H$324,0),0)</f>
        <v>0</v>
      </c>
      <c r="I329">
        <f>IF(doba!$X24&lt;=I$323,IF(doba!$Y24&gt;I$323,I$324,0),0)</f>
        <v>0</v>
      </c>
      <c r="J329">
        <f>IF(doba!$X24&lt;=J$323,IF(doba!$Y24&gt;J$323,J$324,0),0)</f>
        <v>0</v>
      </c>
      <c r="K329">
        <f>IF(doba!$X24&lt;=K$323,IF(doba!$Y24&gt;K$323,K$324,0),0)</f>
        <v>0</v>
      </c>
      <c r="L329">
        <f>IF(doba!$X24&lt;=L$323,IF(doba!$Y24&gt;L$323,L$324,0),0)</f>
        <v>0</v>
      </c>
      <c r="M329">
        <f>IF(doba!$X24&lt;=M$323,IF(doba!$Y24&gt;M$323,M$324,0),0)</f>
        <v>0</v>
      </c>
      <c r="N329">
        <f>IF(doba!$X24&lt;=N$323,IF(doba!$Y24&gt;N$323,N$324,0),0)</f>
        <v>0</v>
      </c>
      <c r="O329">
        <f>IF(doba!$X24&lt;=O$323,IF(doba!$Y24&gt;O$323,O$324,0),0)</f>
        <v>0</v>
      </c>
      <c r="P329">
        <f>IF(doba!$X24&lt;=P$323,IF(doba!$Y24&gt;P$323,P$324,0),0)</f>
        <v>0</v>
      </c>
      <c r="Q329">
        <f>IF(doba!$X24&lt;=Q$323,IF(doba!$Y24&gt;Q$323,Q$324,0),0)</f>
        <v>0</v>
      </c>
      <c r="R329">
        <f>IF(doba!$X24&lt;=R$323,IF(doba!$Y24&gt;R$323,R$324,0),0)</f>
        <v>0</v>
      </c>
      <c r="S329">
        <f>IF(doba!$X24&lt;=S$323,IF(doba!$Y24&gt;S$323,S$324,0),0)</f>
        <v>0</v>
      </c>
      <c r="T329">
        <f>IF(doba!$X24&lt;=T$323,IF(doba!$Y24&gt;T$323,T$324,0),0)</f>
        <v>0</v>
      </c>
      <c r="U329">
        <f>IF(doba!$X24&lt;=U$323,IF(doba!$Y24&gt;U$323,U$324,0),0)</f>
        <v>0</v>
      </c>
      <c r="V329">
        <f>IF(doba!$X24&lt;=V$323,IF(doba!$Y24&gt;V$323,V$324,0),0)</f>
        <v>0</v>
      </c>
      <c r="W329">
        <f>IF(doba!$X24&lt;=W$323,IF(doba!$Y24&gt;W$323,W$324,0),0)</f>
        <v>0</v>
      </c>
      <c r="X329">
        <f>IF(doba!$X24&lt;=X$323,IF(doba!$Y24&gt;X$323,X$324,0),0)</f>
        <v>0</v>
      </c>
      <c r="Y329">
        <f>IF(doba!$X24&lt;=Y$323,IF(doba!$Y24&gt;Y$323,Y$324,0),0)</f>
        <v>0</v>
      </c>
      <c r="Z329">
        <f>IF(doba!$X24&lt;=Z$323,IF(doba!$Y24&gt;Z$323,Z$324,0),0)</f>
        <v>0</v>
      </c>
      <c r="AA329">
        <f>IF(doba!$X24&lt;=AA$323,IF(doba!$Y24&gt;AA$323,AA$324,0),0)</f>
        <v>0</v>
      </c>
      <c r="AB329">
        <f>IF(doba!$X24&lt;=AB$323,IF(doba!$Y24&gt;AB$323,AB$324,0),0)</f>
        <v>0</v>
      </c>
      <c r="AC329" s="1">
        <f t="shared" si="12"/>
        <v>0</v>
      </c>
      <c r="AH329">
        <f>IF(doba!$X24&lt;=AH$323,IF(doba!$Y24&gt;AH$323,AH$324,0),0)</f>
        <v>0</v>
      </c>
      <c r="AI329">
        <f>IF(doba!$X24&lt;=AI$323,IF(doba!$Y24&gt;AI$323,AI$324,0),0)</f>
        <v>0</v>
      </c>
      <c r="AJ329">
        <f>IF(doba!$X24&lt;=AJ$323,IF(doba!$Y24&gt;AJ$323,AJ$324,0),0)</f>
        <v>0</v>
      </c>
      <c r="AK329">
        <f>IF(doba!$X24&lt;=AK$323,IF(doba!$Y24&gt;AK$323,AK$324,0),0)</f>
        <v>0</v>
      </c>
      <c r="AL329">
        <f>IF(doba!$X24&lt;=AL$323,IF(doba!$Y24&gt;AL$323,AL$324,0),0)</f>
        <v>0</v>
      </c>
      <c r="AM329">
        <f>IF(doba!$X24&lt;=AM$323,IF(doba!$Y24&gt;AM$323,AM$324,0),0)</f>
        <v>0</v>
      </c>
      <c r="AN329">
        <f>IF(doba!$X24&lt;=AN$323,IF(doba!$Y24&gt;AN$323,AN$324,0),0)</f>
        <v>0</v>
      </c>
      <c r="AO329">
        <f>IF(doba!$X24&lt;=AO$323,IF(doba!$Y24&gt;AO$323,AO$324,0),0)</f>
        <v>0</v>
      </c>
      <c r="AP329">
        <f>IF(doba!$X24&lt;=AP$323,IF(doba!$Y24&gt;AP$323,AP$324,0),0)</f>
        <v>0</v>
      </c>
      <c r="AQ329">
        <f>IF(doba!$X24&lt;=AQ$323,IF(doba!$Y24&gt;AQ$323,AQ$324,0),0)</f>
        <v>0</v>
      </c>
      <c r="AR329">
        <f>IF(doba!$X24&lt;=AR$323,IF(doba!$Y24&gt;AR$323,AR$324,0),0)</f>
        <v>0</v>
      </c>
      <c r="AS329">
        <f>IF(doba!$X24&lt;=AS$323,IF(doba!$Y24&gt;AS$323,AS$324,0),0)</f>
        <v>0</v>
      </c>
      <c r="AT329">
        <f>IF(doba!$X24&lt;=AT$323,IF(doba!$Y24&gt;AT$323,AT$324,0),0)</f>
        <v>0</v>
      </c>
      <c r="AU329">
        <f>IF(doba!$X24&lt;=AU$323,IF(doba!$Y24&gt;AU$323,AU$324,0),0)</f>
        <v>0</v>
      </c>
      <c r="AV329">
        <f>IF(doba!$X24&lt;=AV$323,IF(doba!$Y24&gt;AV$323,AV$324,0),0)</f>
        <v>0</v>
      </c>
      <c r="AW329">
        <f>IF(doba!$X24&lt;=AW$323,IF(doba!$Y24&gt;AW$323,AW$324,0),0)</f>
        <v>0</v>
      </c>
      <c r="AX329">
        <f>IF(doba!$X24&lt;=AX$323,IF(doba!$Y24&gt;AX$323,AX$324,0),0)</f>
        <v>0</v>
      </c>
      <c r="AY329">
        <f>IF(doba!$X24&lt;=AY$323,IF(doba!$Y24&gt;AY$323,AY$324,0),0)</f>
        <v>0</v>
      </c>
      <c r="AZ329">
        <f>IF(doba!$X24&lt;=AZ$323,IF(doba!$Y24&gt;AZ$323,AZ$324,0),0)</f>
        <v>0</v>
      </c>
      <c r="BA329">
        <f>IF(doba!$X24&lt;=BA$323,IF(doba!$Y24&gt;BA$323,BA$324,0),0)</f>
        <v>0</v>
      </c>
      <c r="BB329">
        <f>IF(doba!$X24&lt;=BB$323,IF(doba!$Y24&gt;BB$323,BB$324,0),0)</f>
        <v>0</v>
      </c>
      <c r="BC329">
        <f>IF(doba!$X24&lt;=BC$323,IF(doba!$Y24&gt;BC$323,BC$324,0),0)</f>
        <v>0</v>
      </c>
      <c r="BD329">
        <f>IF(doba!$X24&lt;=BD$323,IF(doba!$Y24&gt;BD$323,BD$324,0),0)</f>
        <v>0</v>
      </c>
      <c r="BE329">
        <f>IF(doba!$X24&lt;=BE$323,IF(doba!$Y24&gt;BE$323,BE$324,0),0)</f>
        <v>0</v>
      </c>
      <c r="BF329" s="1">
        <f t="shared" si="13"/>
        <v>0</v>
      </c>
    </row>
    <row r="330" spans="1:58" x14ac:dyDescent="0.2">
      <c r="A330">
        <v>6</v>
      </c>
      <c r="B330">
        <f>doba!$X25</f>
        <v>0</v>
      </c>
      <c r="C330">
        <f>doba!$Y25</f>
        <v>0</v>
      </c>
      <c r="E330">
        <f>IF(doba!$X25&lt;=E$323,IF(doba!$Y25&gt;E$323,E$324,0),0)</f>
        <v>0</v>
      </c>
      <c r="F330">
        <f>IF(doba!$X25&lt;=F$323,IF(doba!$Y25&gt;F$323,F$324,0),0)</f>
        <v>0</v>
      </c>
      <c r="G330">
        <f>IF(doba!$X25&lt;=G$323,IF(doba!$Y25&gt;G$323,G$324,0),0)</f>
        <v>0</v>
      </c>
      <c r="H330">
        <f>IF(doba!$X25&lt;=H$323,IF(doba!$Y25&gt;H$323,H$324,0),0)</f>
        <v>0</v>
      </c>
      <c r="I330">
        <f>IF(doba!$X25&lt;=I$323,IF(doba!$Y25&gt;I$323,I$324,0),0)</f>
        <v>0</v>
      </c>
      <c r="J330">
        <f>IF(doba!$X25&lt;=J$323,IF(doba!$Y25&gt;J$323,J$324,0),0)</f>
        <v>0</v>
      </c>
      <c r="K330">
        <f>IF(doba!$X25&lt;=K$323,IF(doba!$Y25&gt;K$323,K$324,0),0)</f>
        <v>0</v>
      </c>
      <c r="L330">
        <f>IF(doba!$X25&lt;=L$323,IF(doba!$Y25&gt;L$323,L$324,0),0)</f>
        <v>0</v>
      </c>
      <c r="M330">
        <f>IF(doba!$X25&lt;=M$323,IF(doba!$Y25&gt;M$323,M$324,0),0)</f>
        <v>0</v>
      </c>
      <c r="N330">
        <f>IF(doba!$X25&lt;=N$323,IF(doba!$Y25&gt;N$323,N$324,0),0)</f>
        <v>0</v>
      </c>
      <c r="O330">
        <f>IF(doba!$X25&lt;=O$323,IF(doba!$Y25&gt;O$323,O$324,0),0)</f>
        <v>0</v>
      </c>
      <c r="P330">
        <f>IF(doba!$X25&lt;=P$323,IF(doba!$Y25&gt;P$323,P$324,0),0)</f>
        <v>0</v>
      </c>
      <c r="Q330">
        <f>IF(doba!$X25&lt;=Q$323,IF(doba!$Y25&gt;Q$323,Q$324,0),0)</f>
        <v>0</v>
      </c>
      <c r="R330">
        <f>IF(doba!$X25&lt;=R$323,IF(doba!$Y25&gt;R$323,R$324,0),0)</f>
        <v>0</v>
      </c>
      <c r="S330">
        <f>IF(doba!$X25&lt;=S$323,IF(doba!$Y25&gt;S$323,S$324,0),0)</f>
        <v>0</v>
      </c>
      <c r="T330">
        <f>IF(doba!$X25&lt;=T$323,IF(doba!$Y25&gt;T$323,T$324,0),0)</f>
        <v>0</v>
      </c>
      <c r="U330">
        <f>IF(doba!$X25&lt;=U$323,IF(doba!$Y25&gt;U$323,U$324,0),0)</f>
        <v>0</v>
      </c>
      <c r="V330">
        <f>IF(doba!$X25&lt;=V$323,IF(doba!$Y25&gt;V$323,V$324,0),0)</f>
        <v>0</v>
      </c>
      <c r="W330">
        <f>IF(doba!$X25&lt;=W$323,IF(doba!$Y25&gt;W$323,W$324,0),0)</f>
        <v>0</v>
      </c>
      <c r="X330">
        <f>IF(doba!$X25&lt;=X$323,IF(doba!$Y25&gt;X$323,X$324,0),0)</f>
        <v>0</v>
      </c>
      <c r="Y330">
        <f>IF(doba!$X25&lt;=Y$323,IF(doba!$Y25&gt;Y$323,Y$324,0),0)</f>
        <v>0</v>
      </c>
      <c r="Z330">
        <f>IF(doba!$X25&lt;=Z$323,IF(doba!$Y25&gt;Z$323,Z$324,0),0)</f>
        <v>0</v>
      </c>
      <c r="AA330">
        <f>IF(doba!$X25&lt;=AA$323,IF(doba!$Y25&gt;AA$323,AA$324,0),0)</f>
        <v>0</v>
      </c>
      <c r="AB330">
        <f>IF(doba!$X25&lt;=AB$323,IF(doba!$Y25&gt;AB$323,AB$324,0),0)</f>
        <v>0</v>
      </c>
      <c r="AC330" s="1">
        <f t="shared" si="12"/>
        <v>0</v>
      </c>
      <c r="AH330">
        <f>IF(doba!$X25&lt;=AH$323,IF(doba!$Y25&gt;AH$323,AH$324,0),0)</f>
        <v>0</v>
      </c>
      <c r="AI330">
        <f>IF(doba!$X25&lt;=AI$323,IF(doba!$Y25&gt;AI$323,AI$324,0),0)</f>
        <v>0</v>
      </c>
      <c r="AJ330">
        <f>IF(doba!$X25&lt;=AJ$323,IF(doba!$Y25&gt;AJ$323,AJ$324,0),0)</f>
        <v>0</v>
      </c>
      <c r="AK330">
        <f>IF(doba!$X25&lt;=AK$323,IF(doba!$Y25&gt;AK$323,AK$324,0),0)</f>
        <v>0</v>
      </c>
      <c r="AL330">
        <f>IF(doba!$X25&lt;=AL$323,IF(doba!$Y25&gt;AL$323,AL$324,0),0)</f>
        <v>0</v>
      </c>
      <c r="AM330">
        <f>IF(doba!$X25&lt;=AM$323,IF(doba!$Y25&gt;AM$323,AM$324,0),0)</f>
        <v>0</v>
      </c>
      <c r="AN330">
        <f>IF(doba!$X25&lt;=AN$323,IF(doba!$Y25&gt;AN$323,AN$324,0),0)</f>
        <v>0</v>
      </c>
      <c r="AO330">
        <f>IF(doba!$X25&lt;=AO$323,IF(doba!$Y25&gt;AO$323,AO$324,0),0)</f>
        <v>0</v>
      </c>
      <c r="AP330">
        <f>IF(doba!$X25&lt;=AP$323,IF(doba!$Y25&gt;AP$323,AP$324,0),0)</f>
        <v>0</v>
      </c>
      <c r="AQ330">
        <f>IF(doba!$X25&lt;=AQ$323,IF(doba!$Y25&gt;AQ$323,AQ$324,0),0)</f>
        <v>0</v>
      </c>
      <c r="AR330">
        <f>IF(doba!$X25&lt;=AR$323,IF(doba!$Y25&gt;AR$323,AR$324,0),0)</f>
        <v>0</v>
      </c>
      <c r="AS330">
        <f>IF(doba!$X25&lt;=AS$323,IF(doba!$Y25&gt;AS$323,AS$324,0),0)</f>
        <v>0</v>
      </c>
      <c r="AT330">
        <f>IF(doba!$X25&lt;=AT$323,IF(doba!$Y25&gt;AT$323,AT$324,0),0)</f>
        <v>0</v>
      </c>
      <c r="AU330">
        <f>IF(doba!$X25&lt;=AU$323,IF(doba!$Y25&gt;AU$323,AU$324,0),0)</f>
        <v>0</v>
      </c>
      <c r="AV330">
        <f>IF(doba!$X25&lt;=AV$323,IF(doba!$Y25&gt;AV$323,AV$324,0),0)</f>
        <v>0</v>
      </c>
      <c r="AW330">
        <f>IF(doba!$X25&lt;=AW$323,IF(doba!$Y25&gt;AW$323,AW$324,0),0)</f>
        <v>0</v>
      </c>
      <c r="AX330">
        <f>IF(doba!$X25&lt;=AX$323,IF(doba!$Y25&gt;AX$323,AX$324,0),0)</f>
        <v>0</v>
      </c>
      <c r="AY330">
        <f>IF(doba!$X25&lt;=AY$323,IF(doba!$Y25&gt;AY$323,AY$324,0),0)</f>
        <v>0</v>
      </c>
      <c r="AZ330">
        <f>IF(doba!$X25&lt;=AZ$323,IF(doba!$Y25&gt;AZ$323,AZ$324,0),0)</f>
        <v>0</v>
      </c>
      <c r="BA330">
        <f>IF(doba!$X25&lt;=BA$323,IF(doba!$Y25&gt;BA$323,BA$324,0),0)</f>
        <v>0</v>
      </c>
      <c r="BB330">
        <f>IF(doba!$X25&lt;=BB$323,IF(doba!$Y25&gt;BB$323,BB$324,0),0)</f>
        <v>0</v>
      </c>
      <c r="BC330">
        <f>IF(doba!$X25&lt;=BC$323,IF(doba!$Y25&gt;BC$323,BC$324,0),0)</f>
        <v>0</v>
      </c>
      <c r="BD330">
        <f>IF(doba!$X25&lt;=BD$323,IF(doba!$Y25&gt;BD$323,BD$324,0),0)</f>
        <v>0</v>
      </c>
      <c r="BE330">
        <f>IF(doba!$X25&lt;=BE$323,IF(doba!$Y25&gt;BE$323,BE$324,0),0)</f>
        <v>0</v>
      </c>
      <c r="BF330" s="1">
        <f t="shared" si="13"/>
        <v>0</v>
      </c>
    </row>
    <row r="331" spans="1:58" x14ac:dyDescent="0.2">
      <c r="A331">
        <v>7</v>
      </c>
      <c r="B331">
        <f>doba!$X26</f>
        <v>0</v>
      </c>
      <c r="C331">
        <f>doba!$Y26</f>
        <v>0</v>
      </c>
      <c r="E331">
        <f>IF(doba!$X26&lt;=E$323,IF(doba!$Y26&gt;E$323,E$324,0),0)</f>
        <v>0</v>
      </c>
      <c r="F331">
        <f>IF(doba!$X26&lt;=F$323,IF(doba!$Y26&gt;F$323,F$324,0),0)</f>
        <v>0</v>
      </c>
      <c r="G331">
        <f>IF(doba!$X26&lt;=G$323,IF(doba!$Y26&gt;G$323,G$324,0),0)</f>
        <v>0</v>
      </c>
      <c r="H331">
        <f>IF(doba!$X26&lt;=H$323,IF(doba!$Y26&gt;H$323,H$324,0),0)</f>
        <v>0</v>
      </c>
      <c r="I331">
        <f>IF(doba!$X26&lt;=I$323,IF(doba!$Y26&gt;I$323,I$324,0),0)</f>
        <v>0</v>
      </c>
      <c r="J331">
        <f>IF(doba!$X26&lt;=J$323,IF(doba!$Y26&gt;J$323,J$324,0),0)</f>
        <v>0</v>
      </c>
      <c r="K331">
        <f>IF(doba!$X26&lt;=K$323,IF(doba!$Y26&gt;K$323,K$324,0),0)</f>
        <v>0</v>
      </c>
      <c r="L331">
        <f>IF(doba!$X26&lt;=L$323,IF(doba!$Y26&gt;L$323,L$324,0),0)</f>
        <v>0</v>
      </c>
      <c r="M331">
        <f>IF(doba!$X26&lt;=M$323,IF(doba!$Y26&gt;M$323,M$324,0),0)</f>
        <v>0</v>
      </c>
      <c r="N331">
        <f>IF(doba!$X26&lt;=N$323,IF(doba!$Y26&gt;N$323,N$324,0),0)</f>
        <v>0</v>
      </c>
      <c r="O331">
        <f>IF(doba!$X26&lt;=O$323,IF(doba!$Y26&gt;O$323,O$324,0),0)</f>
        <v>0</v>
      </c>
      <c r="P331">
        <f>IF(doba!$X26&lt;=P$323,IF(doba!$Y26&gt;P$323,P$324,0),0)</f>
        <v>0</v>
      </c>
      <c r="Q331">
        <f>IF(doba!$X26&lt;=Q$323,IF(doba!$Y26&gt;Q$323,Q$324,0),0)</f>
        <v>0</v>
      </c>
      <c r="R331">
        <f>IF(doba!$X26&lt;=R$323,IF(doba!$Y26&gt;R$323,R$324,0),0)</f>
        <v>0</v>
      </c>
      <c r="S331">
        <f>IF(doba!$X26&lt;=S$323,IF(doba!$Y26&gt;S$323,S$324,0),0)</f>
        <v>0</v>
      </c>
      <c r="T331">
        <f>IF(doba!$X26&lt;=T$323,IF(doba!$Y26&gt;T$323,T$324,0),0)</f>
        <v>0</v>
      </c>
      <c r="U331">
        <f>IF(doba!$X26&lt;=U$323,IF(doba!$Y26&gt;U$323,U$324,0),0)</f>
        <v>0</v>
      </c>
      <c r="V331">
        <f>IF(doba!$X26&lt;=V$323,IF(doba!$Y26&gt;V$323,V$324,0),0)</f>
        <v>0</v>
      </c>
      <c r="W331">
        <f>IF(doba!$X26&lt;=W$323,IF(doba!$Y26&gt;W$323,W$324,0),0)</f>
        <v>0</v>
      </c>
      <c r="X331">
        <f>IF(doba!$X26&lt;=X$323,IF(doba!$Y26&gt;X$323,X$324,0),0)</f>
        <v>0</v>
      </c>
      <c r="Y331">
        <f>IF(doba!$X26&lt;=Y$323,IF(doba!$Y26&gt;Y$323,Y$324,0),0)</f>
        <v>0</v>
      </c>
      <c r="Z331">
        <f>IF(doba!$X26&lt;=Z$323,IF(doba!$Y26&gt;Z$323,Z$324,0),0)</f>
        <v>0</v>
      </c>
      <c r="AA331">
        <f>IF(doba!$X26&lt;=AA$323,IF(doba!$Y26&gt;AA$323,AA$324,0),0)</f>
        <v>0</v>
      </c>
      <c r="AB331">
        <f>IF(doba!$X26&lt;=AB$323,IF(doba!$Y26&gt;AB$323,AB$324,0),0)</f>
        <v>0</v>
      </c>
      <c r="AC331" s="1">
        <f t="shared" si="12"/>
        <v>0</v>
      </c>
      <c r="AH331">
        <f>IF(doba!$X26&lt;=AH$323,IF(doba!$Y26&gt;AH$323,AH$324,0),0)</f>
        <v>0</v>
      </c>
      <c r="AI331">
        <f>IF(doba!$X26&lt;=AI$323,IF(doba!$Y26&gt;AI$323,AI$324,0),0)</f>
        <v>0</v>
      </c>
      <c r="AJ331">
        <f>IF(doba!$X26&lt;=AJ$323,IF(doba!$Y26&gt;AJ$323,AJ$324,0),0)</f>
        <v>0</v>
      </c>
      <c r="AK331">
        <f>IF(doba!$X26&lt;=AK$323,IF(doba!$Y26&gt;AK$323,AK$324,0),0)</f>
        <v>0</v>
      </c>
      <c r="AL331">
        <f>IF(doba!$X26&lt;=AL$323,IF(doba!$Y26&gt;AL$323,AL$324,0),0)</f>
        <v>0</v>
      </c>
      <c r="AM331">
        <f>IF(doba!$X26&lt;=AM$323,IF(doba!$Y26&gt;AM$323,AM$324,0),0)</f>
        <v>0</v>
      </c>
      <c r="AN331">
        <f>IF(doba!$X26&lt;=AN$323,IF(doba!$Y26&gt;AN$323,AN$324,0),0)</f>
        <v>0</v>
      </c>
      <c r="AO331">
        <f>IF(doba!$X26&lt;=AO$323,IF(doba!$Y26&gt;AO$323,AO$324,0),0)</f>
        <v>0</v>
      </c>
      <c r="AP331">
        <f>IF(doba!$X26&lt;=AP$323,IF(doba!$Y26&gt;AP$323,AP$324,0),0)</f>
        <v>0</v>
      </c>
      <c r="AQ331">
        <f>IF(doba!$X26&lt;=AQ$323,IF(doba!$Y26&gt;AQ$323,AQ$324,0),0)</f>
        <v>0</v>
      </c>
      <c r="AR331">
        <f>IF(doba!$X26&lt;=AR$323,IF(doba!$Y26&gt;AR$323,AR$324,0),0)</f>
        <v>0</v>
      </c>
      <c r="AS331">
        <f>IF(doba!$X26&lt;=AS$323,IF(doba!$Y26&gt;AS$323,AS$324,0),0)</f>
        <v>0</v>
      </c>
      <c r="AT331">
        <f>IF(doba!$X26&lt;=AT$323,IF(doba!$Y26&gt;AT$323,AT$324,0),0)</f>
        <v>0</v>
      </c>
      <c r="AU331">
        <f>IF(doba!$X26&lt;=AU$323,IF(doba!$Y26&gt;AU$323,AU$324,0),0)</f>
        <v>0</v>
      </c>
      <c r="AV331">
        <f>IF(doba!$X26&lt;=AV$323,IF(doba!$Y26&gt;AV$323,AV$324,0),0)</f>
        <v>0</v>
      </c>
      <c r="AW331">
        <f>IF(doba!$X26&lt;=AW$323,IF(doba!$Y26&gt;AW$323,AW$324,0),0)</f>
        <v>0</v>
      </c>
      <c r="AX331">
        <f>IF(doba!$X26&lt;=AX$323,IF(doba!$Y26&gt;AX$323,AX$324,0),0)</f>
        <v>0</v>
      </c>
      <c r="AY331">
        <f>IF(doba!$X26&lt;=AY$323,IF(doba!$Y26&gt;AY$323,AY$324,0),0)</f>
        <v>0</v>
      </c>
      <c r="AZ331">
        <f>IF(doba!$X26&lt;=AZ$323,IF(doba!$Y26&gt;AZ$323,AZ$324,0),0)</f>
        <v>0</v>
      </c>
      <c r="BA331">
        <f>IF(doba!$X26&lt;=BA$323,IF(doba!$Y26&gt;BA$323,BA$324,0),0)</f>
        <v>0</v>
      </c>
      <c r="BB331">
        <f>IF(doba!$X26&lt;=BB$323,IF(doba!$Y26&gt;BB$323,BB$324,0),0)</f>
        <v>0</v>
      </c>
      <c r="BC331">
        <f>IF(doba!$X26&lt;=BC$323,IF(doba!$Y26&gt;BC$323,BC$324,0),0)</f>
        <v>0</v>
      </c>
      <c r="BD331">
        <f>IF(doba!$X26&lt;=BD$323,IF(doba!$Y26&gt;BD$323,BD$324,0),0)</f>
        <v>0</v>
      </c>
      <c r="BE331">
        <f>IF(doba!$X26&lt;=BE$323,IF(doba!$Y26&gt;BE$323,BE$324,0),0)</f>
        <v>0</v>
      </c>
      <c r="BF331" s="1">
        <f t="shared" si="13"/>
        <v>0</v>
      </c>
    </row>
    <row r="332" spans="1:58" x14ac:dyDescent="0.2">
      <c r="A332">
        <v>8</v>
      </c>
      <c r="B332">
        <f>doba!$X27</f>
        <v>0</v>
      </c>
      <c r="C332">
        <f>doba!$Y27</f>
        <v>0</v>
      </c>
      <c r="E332">
        <f>IF(doba!$X27&lt;=E$323,IF(doba!$Y27&gt;E$323,E$324,0),0)</f>
        <v>0</v>
      </c>
      <c r="F332">
        <f>IF(doba!$X27&lt;=F$323,IF(doba!$Y27&gt;F$323,F$324,0),0)</f>
        <v>0</v>
      </c>
      <c r="G332">
        <f>IF(doba!$X27&lt;=G$323,IF(doba!$Y27&gt;G$323,G$324,0),0)</f>
        <v>0</v>
      </c>
      <c r="H332">
        <f>IF(doba!$X27&lt;=H$323,IF(doba!$Y27&gt;H$323,H$324,0),0)</f>
        <v>0</v>
      </c>
      <c r="I332">
        <f>IF(doba!$X27&lt;=I$323,IF(doba!$Y27&gt;I$323,I$324,0),0)</f>
        <v>0</v>
      </c>
      <c r="J332">
        <f>IF(doba!$X27&lt;=J$323,IF(doba!$Y27&gt;J$323,J$324,0),0)</f>
        <v>0</v>
      </c>
      <c r="K332">
        <f>IF(doba!$X27&lt;=K$323,IF(doba!$Y27&gt;K$323,K$324,0),0)</f>
        <v>0</v>
      </c>
      <c r="L332">
        <f>IF(doba!$X27&lt;=L$323,IF(doba!$Y27&gt;L$323,L$324,0),0)</f>
        <v>0</v>
      </c>
      <c r="M332">
        <f>IF(doba!$X27&lt;=M$323,IF(doba!$Y27&gt;M$323,M$324,0),0)</f>
        <v>0</v>
      </c>
      <c r="N332">
        <f>IF(doba!$X27&lt;=N$323,IF(doba!$Y27&gt;N$323,N$324,0),0)</f>
        <v>0</v>
      </c>
      <c r="O332">
        <f>IF(doba!$X27&lt;=O$323,IF(doba!$Y27&gt;O$323,O$324,0),0)</f>
        <v>0</v>
      </c>
      <c r="P332">
        <f>IF(doba!$X27&lt;=P$323,IF(doba!$Y27&gt;P$323,P$324,0),0)</f>
        <v>0</v>
      </c>
      <c r="Q332">
        <f>IF(doba!$X27&lt;=Q$323,IF(doba!$Y27&gt;Q$323,Q$324,0),0)</f>
        <v>0</v>
      </c>
      <c r="R332">
        <f>IF(doba!$X27&lt;=R$323,IF(doba!$Y27&gt;R$323,R$324,0),0)</f>
        <v>0</v>
      </c>
      <c r="S332">
        <f>IF(doba!$X27&lt;=S$323,IF(doba!$Y27&gt;S$323,S$324,0),0)</f>
        <v>0</v>
      </c>
      <c r="T332">
        <f>IF(doba!$X27&lt;=T$323,IF(doba!$Y27&gt;T$323,T$324,0),0)</f>
        <v>0</v>
      </c>
      <c r="U332">
        <f>IF(doba!$X27&lt;=U$323,IF(doba!$Y27&gt;U$323,U$324,0),0)</f>
        <v>0</v>
      </c>
      <c r="V332">
        <f>IF(doba!$X27&lt;=V$323,IF(doba!$Y27&gt;V$323,V$324,0),0)</f>
        <v>0</v>
      </c>
      <c r="W332">
        <f>IF(doba!$X27&lt;=W$323,IF(doba!$Y27&gt;W$323,W$324,0),0)</f>
        <v>0</v>
      </c>
      <c r="X332">
        <f>IF(doba!$X27&lt;=X$323,IF(doba!$Y27&gt;X$323,X$324,0),0)</f>
        <v>0</v>
      </c>
      <c r="Y332">
        <f>IF(doba!$X27&lt;=Y$323,IF(doba!$Y27&gt;Y$323,Y$324,0),0)</f>
        <v>0</v>
      </c>
      <c r="Z332">
        <f>IF(doba!$X27&lt;=Z$323,IF(doba!$Y27&gt;Z$323,Z$324,0),0)</f>
        <v>0</v>
      </c>
      <c r="AA332">
        <f>IF(doba!$X27&lt;=AA$323,IF(doba!$Y27&gt;AA$323,AA$324,0),0)</f>
        <v>0</v>
      </c>
      <c r="AB332">
        <f>IF(doba!$X27&lt;=AB$323,IF(doba!$Y27&gt;AB$323,AB$324,0),0)</f>
        <v>0</v>
      </c>
      <c r="AC332" s="1">
        <f t="shared" si="12"/>
        <v>0</v>
      </c>
      <c r="AH332">
        <f>IF(doba!$X27&lt;=AH$323,IF(doba!$Y27&gt;AH$323,AH$324,0),0)</f>
        <v>0</v>
      </c>
      <c r="AI332">
        <f>IF(doba!$X27&lt;=AI$323,IF(doba!$Y27&gt;AI$323,AI$324,0),0)</f>
        <v>0</v>
      </c>
      <c r="AJ332">
        <f>IF(doba!$X27&lt;=AJ$323,IF(doba!$Y27&gt;AJ$323,AJ$324,0),0)</f>
        <v>0</v>
      </c>
      <c r="AK332">
        <f>IF(doba!$X27&lt;=AK$323,IF(doba!$Y27&gt;AK$323,AK$324,0),0)</f>
        <v>0</v>
      </c>
      <c r="AL332">
        <f>IF(doba!$X27&lt;=AL$323,IF(doba!$Y27&gt;AL$323,AL$324,0),0)</f>
        <v>0</v>
      </c>
      <c r="AM332">
        <f>IF(doba!$X27&lt;=AM$323,IF(doba!$Y27&gt;AM$323,AM$324,0),0)</f>
        <v>0</v>
      </c>
      <c r="AN332">
        <f>IF(doba!$X27&lt;=AN$323,IF(doba!$Y27&gt;AN$323,AN$324,0),0)</f>
        <v>0</v>
      </c>
      <c r="AO332">
        <f>IF(doba!$X27&lt;=AO$323,IF(doba!$Y27&gt;AO$323,AO$324,0),0)</f>
        <v>0</v>
      </c>
      <c r="AP332">
        <f>IF(doba!$X27&lt;=AP$323,IF(doba!$Y27&gt;AP$323,AP$324,0),0)</f>
        <v>0</v>
      </c>
      <c r="AQ332">
        <f>IF(doba!$X27&lt;=AQ$323,IF(doba!$Y27&gt;AQ$323,AQ$324,0),0)</f>
        <v>0</v>
      </c>
      <c r="AR332">
        <f>IF(doba!$X27&lt;=AR$323,IF(doba!$Y27&gt;AR$323,AR$324,0),0)</f>
        <v>0</v>
      </c>
      <c r="AS332">
        <f>IF(doba!$X27&lt;=AS$323,IF(doba!$Y27&gt;AS$323,AS$324,0),0)</f>
        <v>0</v>
      </c>
      <c r="AT332">
        <f>IF(doba!$X27&lt;=AT$323,IF(doba!$Y27&gt;AT$323,AT$324,0),0)</f>
        <v>0</v>
      </c>
      <c r="AU332">
        <f>IF(doba!$X27&lt;=AU$323,IF(doba!$Y27&gt;AU$323,AU$324,0),0)</f>
        <v>0</v>
      </c>
      <c r="AV332">
        <f>IF(doba!$X27&lt;=AV$323,IF(doba!$Y27&gt;AV$323,AV$324,0),0)</f>
        <v>0</v>
      </c>
      <c r="AW332">
        <f>IF(doba!$X27&lt;=AW$323,IF(doba!$Y27&gt;AW$323,AW$324,0),0)</f>
        <v>0</v>
      </c>
      <c r="AX332">
        <f>IF(doba!$X27&lt;=AX$323,IF(doba!$Y27&gt;AX$323,AX$324,0),0)</f>
        <v>0</v>
      </c>
      <c r="AY332">
        <f>IF(doba!$X27&lt;=AY$323,IF(doba!$Y27&gt;AY$323,AY$324,0),0)</f>
        <v>0</v>
      </c>
      <c r="AZ332">
        <f>IF(doba!$X27&lt;=AZ$323,IF(doba!$Y27&gt;AZ$323,AZ$324,0),0)</f>
        <v>0</v>
      </c>
      <c r="BA332">
        <f>IF(doba!$X27&lt;=BA$323,IF(doba!$Y27&gt;BA$323,BA$324,0),0)</f>
        <v>0</v>
      </c>
      <c r="BB332">
        <f>IF(doba!$X27&lt;=BB$323,IF(doba!$Y27&gt;BB$323,BB$324,0),0)</f>
        <v>0</v>
      </c>
      <c r="BC332">
        <f>IF(doba!$X27&lt;=BC$323,IF(doba!$Y27&gt;BC$323,BC$324,0),0)</f>
        <v>0</v>
      </c>
      <c r="BD332">
        <f>IF(doba!$X27&lt;=BD$323,IF(doba!$Y27&gt;BD$323,BD$324,0),0)</f>
        <v>0</v>
      </c>
      <c r="BE332">
        <f>IF(doba!$X27&lt;=BE$323,IF(doba!$Y27&gt;BE$323,BE$324,0),0)</f>
        <v>0</v>
      </c>
      <c r="BF332" s="1">
        <f t="shared" si="13"/>
        <v>0</v>
      </c>
    </row>
    <row r="333" spans="1:58" x14ac:dyDescent="0.2">
      <c r="A333">
        <v>9</v>
      </c>
      <c r="B333">
        <f>doba!$X28</f>
        <v>0</v>
      </c>
      <c r="C333">
        <f>doba!$Y28</f>
        <v>0</v>
      </c>
      <c r="E333">
        <f>IF(doba!$X28&lt;=E$323,IF(doba!$Y28&gt;E$323,E$324,0),0)</f>
        <v>0</v>
      </c>
      <c r="F333">
        <f>IF(doba!$X28&lt;=F$323,IF(doba!$Y28&gt;F$323,F$324,0),0)</f>
        <v>0</v>
      </c>
      <c r="G333">
        <f>IF(doba!$X28&lt;=G$323,IF(doba!$Y28&gt;G$323,G$324,0),0)</f>
        <v>0</v>
      </c>
      <c r="H333">
        <f>IF(doba!$X28&lt;=H$323,IF(doba!$Y28&gt;H$323,H$324,0),0)</f>
        <v>0</v>
      </c>
      <c r="I333">
        <f>IF(doba!$X28&lt;=I$323,IF(doba!$Y28&gt;I$323,I$324,0),0)</f>
        <v>0</v>
      </c>
      <c r="J333">
        <f>IF(doba!$X28&lt;=J$323,IF(doba!$Y28&gt;J$323,J$324,0),0)</f>
        <v>0</v>
      </c>
      <c r="K333">
        <f>IF(doba!$X28&lt;=K$323,IF(doba!$Y28&gt;K$323,K$324,0),0)</f>
        <v>0</v>
      </c>
      <c r="L333">
        <f>IF(doba!$X28&lt;=L$323,IF(doba!$Y28&gt;L$323,L$324,0),0)</f>
        <v>0</v>
      </c>
      <c r="M333">
        <f>IF(doba!$X28&lt;=M$323,IF(doba!$Y28&gt;M$323,M$324,0),0)</f>
        <v>0</v>
      </c>
      <c r="N333">
        <f>IF(doba!$X28&lt;=N$323,IF(doba!$Y28&gt;N$323,N$324,0),0)</f>
        <v>0</v>
      </c>
      <c r="O333">
        <f>IF(doba!$X28&lt;=O$323,IF(doba!$Y28&gt;O$323,O$324,0),0)</f>
        <v>0</v>
      </c>
      <c r="P333">
        <f>IF(doba!$X28&lt;=P$323,IF(doba!$Y28&gt;P$323,P$324,0),0)</f>
        <v>0</v>
      </c>
      <c r="Q333">
        <f>IF(doba!$X28&lt;=Q$323,IF(doba!$Y28&gt;Q$323,Q$324,0),0)</f>
        <v>0</v>
      </c>
      <c r="R333">
        <f>IF(doba!$X28&lt;=R$323,IF(doba!$Y28&gt;R$323,R$324,0),0)</f>
        <v>0</v>
      </c>
      <c r="S333">
        <f>IF(doba!$X28&lt;=S$323,IF(doba!$Y28&gt;S$323,S$324,0),0)</f>
        <v>0</v>
      </c>
      <c r="T333">
        <f>IF(doba!$X28&lt;=T$323,IF(doba!$Y28&gt;T$323,T$324,0),0)</f>
        <v>0</v>
      </c>
      <c r="U333">
        <f>IF(doba!$X28&lt;=U$323,IF(doba!$Y28&gt;U$323,U$324,0),0)</f>
        <v>0</v>
      </c>
      <c r="V333">
        <f>IF(doba!$X28&lt;=V$323,IF(doba!$Y28&gt;V$323,V$324,0),0)</f>
        <v>0</v>
      </c>
      <c r="W333">
        <f>IF(doba!$X28&lt;=W$323,IF(doba!$Y28&gt;W$323,W$324,0),0)</f>
        <v>0</v>
      </c>
      <c r="X333">
        <f>IF(doba!$X28&lt;=X$323,IF(doba!$Y28&gt;X$323,X$324,0),0)</f>
        <v>0</v>
      </c>
      <c r="Y333">
        <f>IF(doba!$X28&lt;=Y$323,IF(doba!$Y28&gt;Y$323,Y$324,0),0)</f>
        <v>0</v>
      </c>
      <c r="Z333">
        <f>IF(doba!$X28&lt;=Z$323,IF(doba!$Y28&gt;Z$323,Z$324,0),0)</f>
        <v>0</v>
      </c>
      <c r="AA333">
        <f>IF(doba!$X28&lt;=AA$323,IF(doba!$Y28&gt;AA$323,AA$324,0),0)</f>
        <v>0</v>
      </c>
      <c r="AB333">
        <f>IF(doba!$X28&lt;=AB$323,IF(doba!$Y28&gt;AB$323,AB$324,0),0)</f>
        <v>0</v>
      </c>
      <c r="AC333" s="1">
        <f t="shared" si="12"/>
        <v>0</v>
      </c>
      <c r="AH333">
        <f>IF(doba!$X28&lt;=AH$323,IF(doba!$Y28&gt;AH$323,AH$324,0),0)</f>
        <v>0</v>
      </c>
      <c r="AI333">
        <f>IF(doba!$X28&lt;=AI$323,IF(doba!$Y28&gt;AI$323,AI$324,0),0)</f>
        <v>0</v>
      </c>
      <c r="AJ333">
        <f>IF(doba!$X28&lt;=AJ$323,IF(doba!$Y28&gt;AJ$323,AJ$324,0),0)</f>
        <v>0</v>
      </c>
      <c r="AK333">
        <f>IF(doba!$X28&lt;=AK$323,IF(doba!$Y28&gt;AK$323,AK$324,0),0)</f>
        <v>0</v>
      </c>
      <c r="AL333">
        <f>IF(doba!$X28&lt;=AL$323,IF(doba!$Y28&gt;AL$323,AL$324,0),0)</f>
        <v>0</v>
      </c>
      <c r="AM333">
        <f>IF(doba!$X28&lt;=AM$323,IF(doba!$Y28&gt;AM$323,AM$324,0),0)</f>
        <v>0</v>
      </c>
      <c r="AN333">
        <f>IF(doba!$X28&lt;=AN$323,IF(doba!$Y28&gt;AN$323,AN$324,0),0)</f>
        <v>0</v>
      </c>
      <c r="AO333">
        <f>IF(doba!$X28&lt;=AO$323,IF(doba!$Y28&gt;AO$323,AO$324,0),0)</f>
        <v>0</v>
      </c>
      <c r="AP333">
        <f>IF(doba!$X28&lt;=AP$323,IF(doba!$Y28&gt;AP$323,AP$324,0),0)</f>
        <v>0</v>
      </c>
      <c r="AQ333">
        <f>IF(doba!$X28&lt;=AQ$323,IF(doba!$Y28&gt;AQ$323,AQ$324,0),0)</f>
        <v>0</v>
      </c>
      <c r="AR333">
        <f>IF(doba!$X28&lt;=AR$323,IF(doba!$Y28&gt;AR$323,AR$324,0),0)</f>
        <v>0</v>
      </c>
      <c r="AS333">
        <f>IF(doba!$X28&lt;=AS$323,IF(doba!$Y28&gt;AS$323,AS$324,0),0)</f>
        <v>0</v>
      </c>
      <c r="AT333">
        <f>IF(doba!$X28&lt;=AT$323,IF(doba!$Y28&gt;AT$323,AT$324,0),0)</f>
        <v>0</v>
      </c>
      <c r="AU333">
        <f>IF(doba!$X28&lt;=AU$323,IF(doba!$Y28&gt;AU$323,AU$324,0),0)</f>
        <v>0</v>
      </c>
      <c r="AV333">
        <f>IF(doba!$X28&lt;=AV$323,IF(doba!$Y28&gt;AV$323,AV$324,0),0)</f>
        <v>0</v>
      </c>
      <c r="AW333">
        <f>IF(doba!$X28&lt;=AW$323,IF(doba!$Y28&gt;AW$323,AW$324,0),0)</f>
        <v>0</v>
      </c>
      <c r="AX333">
        <f>IF(doba!$X28&lt;=AX$323,IF(doba!$Y28&gt;AX$323,AX$324,0),0)</f>
        <v>0</v>
      </c>
      <c r="AY333">
        <f>IF(doba!$X28&lt;=AY$323,IF(doba!$Y28&gt;AY$323,AY$324,0),0)</f>
        <v>0</v>
      </c>
      <c r="AZ333">
        <f>IF(doba!$X28&lt;=AZ$323,IF(doba!$Y28&gt;AZ$323,AZ$324,0),0)</f>
        <v>0</v>
      </c>
      <c r="BA333">
        <f>IF(doba!$X28&lt;=BA$323,IF(doba!$Y28&gt;BA$323,BA$324,0),0)</f>
        <v>0</v>
      </c>
      <c r="BB333">
        <f>IF(doba!$X28&lt;=BB$323,IF(doba!$Y28&gt;BB$323,BB$324,0),0)</f>
        <v>0</v>
      </c>
      <c r="BC333">
        <f>IF(doba!$X28&lt;=BC$323,IF(doba!$Y28&gt;BC$323,BC$324,0),0)</f>
        <v>0</v>
      </c>
      <c r="BD333">
        <f>IF(doba!$X28&lt;=BD$323,IF(doba!$Y28&gt;BD$323,BD$324,0),0)</f>
        <v>0</v>
      </c>
      <c r="BE333">
        <f>IF(doba!$X28&lt;=BE$323,IF(doba!$Y28&gt;BE$323,BE$324,0),0)</f>
        <v>0</v>
      </c>
      <c r="BF333" s="1">
        <f t="shared" si="13"/>
        <v>0</v>
      </c>
    </row>
    <row r="334" spans="1:58" x14ac:dyDescent="0.2">
      <c r="A334">
        <v>10</v>
      </c>
      <c r="B334">
        <f>doba!$X29</f>
        <v>0</v>
      </c>
      <c r="C334">
        <f>doba!$Y29</f>
        <v>0</v>
      </c>
      <c r="E334">
        <f>IF(doba!$X29&lt;=E$323,IF(doba!$Y29&gt;E$323,E$324,0),0)</f>
        <v>0</v>
      </c>
      <c r="F334">
        <f>IF(doba!$X29&lt;=F$323,IF(doba!$Y29&gt;F$323,F$324,0),0)</f>
        <v>0</v>
      </c>
      <c r="G334">
        <f>IF(doba!$X29&lt;=G$323,IF(doba!$Y29&gt;G$323,G$324,0),0)</f>
        <v>0</v>
      </c>
      <c r="H334">
        <f>IF(doba!$X29&lt;=H$323,IF(doba!$Y29&gt;H$323,H$324,0),0)</f>
        <v>0</v>
      </c>
      <c r="I334">
        <f>IF(doba!$X29&lt;=I$323,IF(doba!$Y29&gt;I$323,I$324,0),0)</f>
        <v>0</v>
      </c>
      <c r="J334">
        <f>IF(doba!$X29&lt;=J$323,IF(doba!$Y29&gt;J$323,J$324,0),0)</f>
        <v>0</v>
      </c>
      <c r="K334">
        <f>IF(doba!$X29&lt;=K$323,IF(doba!$Y29&gt;K$323,K$324,0),0)</f>
        <v>0</v>
      </c>
      <c r="L334">
        <f>IF(doba!$X29&lt;=L$323,IF(doba!$Y29&gt;L$323,L$324,0),0)</f>
        <v>0</v>
      </c>
      <c r="M334">
        <f>IF(doba!$X29&lt;=M$323,IF(doba!$Y29&gt;M$323,M$324,0),0)</f>
        <v>0</v>
      </c>
      <c r="N334">
        <f>IF(doba!$X29&lt;=N$323,IF(doba!$Y29&gt;N$323,N$324,0),0)</f>
        <v>0</v>
      </c>
      <c r="O334">
        <f>IF(doba!$X29&lt;=O$323,IF(doba!$Y29&gt;O$323,O$324,0),0)</f>
        <v>0</v>
      </c>
      <c r="P334">
        <f>IF(doba!$X29&lt;=P$323,IF(doba!$Y29&gt;P$323,P$324,0),0)</f>
        <v>0</v>
      </c>
      <c r="Q334">
        <f>IF(doba!$X29&lt;=Q$323,IF(doba!$Y29&gt;Q$323,Q$324,0),0)</f>
        <v>0</v>
      </c>
      <c r="R334">
        <f>IF(doba!$X29&lt;=R$323,IF(doba!$Y29&gt;R$323,R$324,0),0)</f>
        <v>0</v>
      </c>
      <c r="S334">
        <f>IF(doba!$X29&lt;=S$323,IF(doba!$Y29&gt;S$323,S$324,0),0)</f>
        <v>0</v>
      </c>
      <c r="T334">
        <f>IF(doba!$X29&lt;=T$323,IF(doba!$Y29&gt;T$323,T$324,0),0)</f>
        <v>0</v>
      </c>
      <c r="U334">
        <f>IF(doba!$X29&lt;=U$323,IF(doba!$Y29&gt;U$323,U$324,0),0)</f>
        <v>0</v>
      </c>
      <c r="V334">
        <f>IF(doba!$X29&lt;=V$323,IF(doba!$Y29&gt;V$323,V$324,0),0)</f>
        <v>0</v>
      </c>
      <c r="W334">
        <f>IF(doba!$X29&lt;=W$323,IF(doba!$Y29&gt;W$323,W$324,0),0)</f>
        <v>0</v>
      </c>
      <c r="X334">
        <f>IF(doba!$X29&lt;=X$323,IF(doba!$Y29&gt;X$323,X$324,0),0)</f>
        <v>0</v>
      </c>
      <c r="Y334">
        <f>IF(doba!$X29&lt;=Y$323,IF(doba!$Y29&gt;Y$323,Y$324,0),0)</f>
        <v>0</v>
      </c>
      <c r="Z334">
        <f>IF(doba!$X29&lt;=Z$323,IF(doba!$Y29&gt;Z$323,Z$324,0),0)</f>
        <v>0</v>
      </c>
      <c r="AA334">
        <f>IF(doba!$X29&lt;=AA$323,IF(doba!$Y29&gt;AA$323,AA$324,0),0)</f>
        <v>0</v>
      </c>
      <c r="AB334">
        <f>IF(doba!$X29&lt;=AB$323,IF(doba!$Y29&gt;AB$323,AB$324,0),0)</f>
        <v>0</v>
      </c>
      <c r="AC334" s="1">
        <f t="shared" si="12"/>
        <v>0</v>
      </c>
      <c r="AH334">
        <f>IF(doba!$X29&lt;=AH$323,IF(doba!$Y29&gt;AH$323,AH$324,0),0)</f>
        <v>0</v>
      </c>
      <c r="AI334">
        <f>IF(doba!$X29&lt;=AI$323,IF(doba!$Y29&gt;AI$323,AI$324,0),0)</f>
        <v>0</v>
      </c>
      <c r="AJ334">
        <f>IF(doba!$X29&lt;=AJ$323,IF(doba!$Y29&gt;AJ$323,AJ$324,0),0)</f>
        <v>0</v>
      </c>
      <c r="AK334">
        <f>IF(doba!$X29&lt;=AK$323,IF(doba!$Y29&gt;AK$323,AK$324,0),0)</f>
        <v>0</v>
      </c>
      <c r="AL334">
        <f>IF(doba!$X29&lt;=AL$323,IF(doba!$Y29&gt;AL$323,AL$324,0),0)</f>
        <v>0</v>
      </c>
      <c r="AM334">
        <f>IF(doba!$X29&lt;=AM$323,IF(doba!$Y29&gt;AM$323,AM$324,0),0)</f>
        <v>0</v>
      </c>
      <c r="AN334">
        <f>IF(doba!$X29&lt;=AN$323,IF(doba!$Y29&gt;AN$323,AN$324,0),0)</f>
        <v>0</v>
      </c>
      <c r="AO334">
        <f>IF(doba!$X29&lt;=AO$323,IF(doba!$Y29&gt;AO$323,AO$324,0),0)</f>
        <v>0</v>
      </c>
      <c r="AP334">
        <f>IF(doba!$X29&lt;=AP$323,IF(doba!$Y29&gt;AP$323,AP$324,0),0)</f>
        <v>0</v>
      </c>
      <c r="AQ334">
        <f>IF(doba!$X29&lt;=AQ$323,IF(doba!$Y29&gt;AQ$323,AQ$324,0),0)</f>
        <v>0</v>
      </c>
      <c r="AR334">
        <f>IF(doba!$X29&lt;=AR$323,IF(doba!$Y29&gt;AR$323,AR$324,0),0)</f>
        <v>0</v>
      </c>
      <c r="AS334">
        <f>IF(doba!$X29&lt;=AS$323,IF(doba!$Y29&gt;AS$323,AS$324,0),0)</f>
        <v>0</v>
      </c>
      <c r="AT334">
        <f>IF(doba!$X29&lt;=AT$323,IF(doba!$Y29&gt;AT$323,AT$324,0),0)</f>
        <v>0</v>
      </c>
      <c r="AU334">
        <f>IF(doba!$X29&lt;=AU$323,IF(doba!$Y29&gt;AU$323,AU$324,0),0)</f>
        <v>0</v>
      </c>
      <c r="AV334">
        <f>IF(doba!$X29&lt;=AV$323,IF(doba!$Y29&gt;AV$323,AV$324,0),0)</f>
        <v>0</v>
      </c>
      <c r="AW334">
        <f>IF(doba!$X29&lt;=AW$323,IF(doba!$Y29&gt;AW$323,AW$324,0),0)</f>
        <v>0</v>
      </c>
      <c r="AX334">
        <f>IF(doba!$X29&lt;=AX$323,IF(doba!$Y29&gt;AX$323,AX$324,0),0)</f>
        <v>0</v>
      </c>
      <c r="AY334">
        <f>IF(doba!$X29&lt;=AY$323,IF(doba!$Y29&gt;AY$323,AY$324,0),0)</f>
        <v>0</v>
      </c>
      <c r="AZ334">
        <f>IF(doba!$X29&lt;=AZ$323,IF(doba!$Y29&gt;AZ$323,AZ$324,0),0)</f>
        <v>0</v>
      </c>
      <c r="BA334">
        <f>IF(doba!$X29&lt;=BA$323,IF(doba!$Y29&gt;BA$323,BA$324,0),0)</f>
        <v>0</v>
      </c>
      <c r="BB334">
        <f>IF(doba!$X29&lt;=BB$323,IF(doba!$Y29&gt;BB$323,BB$324,0),0)</f>
        <v>0</v>
      </c>
      <c r="BC334">
        <f>IF(doba!$X29&lt;=BC$323,IF(doba!$Y29&gt;BC$323,BC$324,0),0)</f>
        <v>0</v>
      </c>
      <c r="BD334">
        <f>IF(doba!$X29&lt;=BD$323,IF(doba!$Y29&gt;BD$323,BD$324,0),0)</f>
        <v>0</v>
      </c>
      <c r="BE334">
        <f>IF(doba!$X29&lt;=BE$323,IF(doba!$Y29&gt;BE$323,BE$324,0),0)</f>
        <v>0</v>
      </c>
      <c r="BF334" s="1">
        <f t="shared" si="13"/>
        <v>0</v>
      </c>
    </row>
    <row r="335" spans="1:58" x14ac:dyDescent="0.2">
      <c r="A335">
        <v>11</v>
      </c>
      <c r="B335">
        <f>doba!$X30</f>
        <v>0</v>
      </c>
      <c r="C335">
        <f>doba!$Y30</f>
        <v>0</v>
      </c>
      <c r="E335">
        <f>IF(doba!$X30&lt;=E$323,IF(doba!$Y30&gt;E$323,E$324,0),0)</f>
        <v>0</v>
      </c>
      <c r="F335">
        <f>IF(doba!$X30&lt;=F$323,IF(doba!$Y30&gt;F$323,F$324,0),0)</f>
        <v>0</v>
      </c>
      <c r="G335">
        <f>IF(doba!$X30&lt;=G$323,IF(doba!$Y30&gt;G$323,G$324,0),0)</f>
        <v>0</v>
      </c>
      <c r="H335">
        <f>IF(doba!$X30&lt;=H$323,IF(doba!$Y30&gt;H$323,H$324,0),0)</f>
        <v>0</v>
      </c>
      <c r="I335">
        <f>IF(doba!$X30&lt;=I$323,IF(doba!$Y30&gt;I$323,I$324,0),0)</f>
        <v>0</v>
      </c>
      <c r="J335">
        <f>IF(doba!$X30&lt;=J$323,IF(doba!$Y30&gt;J$323,J$324,0),0)</f>
        <v>0</v>
      </c>
      <c r="K335">
        <f>IF(doba!$X30&lt;=K$323,IF(doba!$Y30&gt;K$323,K$324,0),0)</f>
        <v>0</v>
      </c>
      <c r="L335">
        <f>IF(doba!$X30&lt;=L$323,IF(doba!$Y30&gt;L$323,L$324,0),0)</f>
        <v>0</v>
      </c>
      <c r="M335">
        <f>IF(doba!$X30&lt;=M$323,IF(doba!$Y30&gt;M$323,M$324,0),0)</f>
        <v>0</v>
      </c>
      <c r="N335">
        <f>IF(doba!$X30&lt;=N$323,IF(doba!$Y30&gt;N$323,N$324,0),0)</f>
        <v>0</v>
      </c>
      <c r="O335">
        <f>IF(doba!$X30&lt;=O$323,IF(doba!$Y30&gt;O$323,O$324,0),0)</f>
        <v>0</v>
      </c>
      <c r="P335">
        <f>IF(doba!$X30&lt;=P$323,IF(doba!$Y30&gt;P$323,P$324,0),0)</f>
        <v>0</v>
      </c>
      <c r="Q335">
        <f>IF(doba!$X30&lt;=Q$323,IF(doba!$Y30&gt;Q$323,Q$324,0),0)</f>
        <v>0</v>
      </c>
      <c r="R335">
        <f>IF(doba!$X30&lt;=R$323,IF(doba!$Y30&gt;R$323,R$324,0),0)</f>
        <v>0</v>
      </c>
      <c r="S335">
        <f>IF(doba!$X30&lt;=S$323,IF(doba!$Y30&gt;S$323,S$324,0),0)</f>
        <v>0</v>
      </c>
      <c r="T335">
        <f>IF(doba!$X30&lt;=T$323,IF(doba!$Y30&gt;T$323,T$324,0),0)</f>
        <v>0</v>
      </c>
      <c r="U335">
        <f>IF(doba!$X30&lt;=U$323,IF(doba!$Y30&gt;U$323,U$324,0),0)</f>
        <v>0</v>
      </c>
      <c r="V335">
        <f>IF(doba!$X30&lt;=V$323,IF(doba!$Y30&gt;V$323,V$324,0),0)</f>
        <v>0</v>
      </c>
      <c r="W335">
        <f>IF(doba!$X30&lt;=W$323,IF(doba!$Y30&gt;W$323,W$324,0),0)</f>
        <v>0</v>
      </c>
      <c r="X335">
        <f>IF(doba!$X30&lt;=X$323,IF(doba!$Y30&gt;X$323,X$324,0),0)</f>
        <v>0</v>
      </c>
      <c r="Y335">
        <f>IF(doba!$X30&lt;=Y$323,IF(doba!$Y30&gt;Y$323,Y$324,0),0)</f>
        <v>0</v>
      </c>
      <c r="Z335">
        <f>IF(doba!$X30&lt;=Z$323,IF(doba!$Y30&gt;Z$323,Z$324,0),0)</f>
        <v>0</v>
      </c>
      <c r="AA335">
        <f>IF(doba!$X30&lt;=AA$323,IF(doba!$Y30&gt;AA$323,AA$324,0),0)</f>
        <v>0</v>
      </c>
      <c r="AB335">
        <f>IF(doba!$X30&lt;=AB$323,IF(doba!$Y30&gt;AB$323,AB$324,0),0)</f>
        <v>0</v>
      </c>
      <c r="AC335" s="1">
        <f t="shared" si="12"/>
        <v>0</v>
      </c>
      <c r="AH335">
        <f>IF(doba!$X30&lt;=AH$323,IF(doba!$Y30&gt;AH$323,AH$324,0),0)</f>
        <v>0</v>
      </c>
      <c r="AI335">
        <f>IF(doba!$X30&lt;=AI$323,IF(doba!$Y30&gt;AI$323,AI$324,0),0)</f>
        <v>0</v>
      </c>
      <c r="AJ335">
        <f>IF(doba!$X30&lt;=AJ$323,IF(doba!$Y30&gt;AJ$323,AJ$324,0),0)</f>
        <v>0</v>
      </c>
      <c r="AK335">
        <f>IF(doba!$X30&lt;=AK$323,IF(doba!$Y30&gt;AK$323,AK$324,0),0)</f>
        <v>0</v>
      </c>
      <c r="AL335">
        <f>IF(doba!$X30&lt;=AL$323,IF(doba!$Y30&gt;AL$323,AL$324,0),0)</f>
        <v>0</v>
      </c>
      <c r="AM335">
        <f>IF(doba!$X30&lt;=AM$323,IF(doba!$Y30&gt;AM$323,AM$324,0),0)</f>
        <v>0</v>
      </c>
      <c r="AN335">
        <f>IF(doba!$X30&lt;=AN$323,IF(doba!$Y30&gt;AN$323,AN$324,0),0)</f>
        <v>0</v>
      </c>
      <c r="AO335">
        <f>IF(doba!$X30&lt;=AO$323,IF(doba!$Y30&gt;AO$323,AO$324,0),0)</f>
        <v>0</v>
      </c>
      <c r="AP335">
        <f>IF(doba!$X30&lt;=AP$323,IF(doba!$Y30&gt;AP$323,AP$324,0),0)</f>
        <v>0</v>
      </c>
      <c r="AQ335">
        <f>IF(doba!$X30&lt;=AQ$323,IF(doba!$Y30&gt;AQ$323,AQ$324,0),0)</f>
        <v>0</v>
      </c>
      <c r="AR335">
        <f>IF(doba!$X30&lt;=AR$323,IF(doba!$Y30&gt;AR$323,AR$324,0),0)</f>
        <v>0</v>
      </c>
      <c r="AS335">
        <f>IF(doba!$X30&lt;=AS$323,IF(doba!$Y30&gt;AS$323,AS$324,0),0)</f>
        <v>0</v>
      </c>
      <c r="AT335">
        <f>IF(doba!$X30&lt;=AT$323,IF(doba!$Y30&gt;AT$323,AT$324,0),0)</f>
        <v>0</v>
      </c>
      <c r="AU335">
        <f>IF(doba!$X30&lt;=AU$323,IF(doba!$Y30&gt;AU$323,AU$324,0),0)</f>
        <v>0</v>
      </c>
      <c r="AV335">
        <f>IF(doba!$X30&lt;=AV$323,IF(doba!$Y30&gt;AV$323,AV$324,0),0)</f>
        <v>0</v>
      </c>
      <c r="AW335">
        <f>IF(doba!$X30&lt;=AW$323,IF(doba!$Y30&gt;AW$323,AW$324,0),0)</f>
        <v>0</v>
      </c>
      <c r="AX335">
        <f>IF(doba!$X30&lt;=AX$323,IF(doba!$Y30&gt;AX$323,AX$324,0),0)</f>
        <v>0</v>
      </c>
      <c r="AY335">
        <f>IF(doba!$X30&lt;=AY$323,IF(doba!$Y30&gt;AY$323,AY$324,0),0)</f>
        <v>0</v>
      </c>
      <c r="AZ335">
        <f>IF(doba!$X30&lt;=AZ$323,IF(doba!$Y30&gt;AZ$323,AZ$324,0),0)</f>
        <v>0</v>
      </c>
      <c r="BA335">
        <f>IF(doba!$X30&lt;=BA$323,IF(doba!$Y30&gt;BA$323,BA$324,0),0)</f>
        <v>0</v>
      </c>
      <c r="BB335">
        <f>IF(doba!$X30&lt;=BB$323,IF(doba!$Y30&gt;BB$323,BB$324,0),0)</f>
        <v>0</v>
      </c>
      <c r="BC335">
        <f>IF(doba!$X30&lt;=BC$323,IF(doba!$Y30&gt;BC$323,BC$324,0),0)</f>
        <v>0</v>
      </c>
      <c r="BD335">
        <f>IF(doba!$X30&lt;=BD$323,IF(doba!$Y30&gt;BD$323,BD$324,0),0)</f>
        <v>0</v>
      </c>
      <c r="BE335">
        <f>IF(doba!$X30&lt;=BE$323,IF(doba!$Y30&gt;BE$323,BE$324,0),0)</f>
        <v>0</v>
      </c>
      <c r="BF335" s="1">
        <f t="shared" si="13"/>
        <v>0</v>
      </c>
    </row>
    <row r="336" spans="1:58" x14ac:dyDescent="0.2">
      <c r="A336">
        <v>12</v>
      </c>
      <c r="B336">
        <f>doba!$X31</f>
        <v>0</v>
      </c>
      <c r="C336">
        <f>doba!$Y31</f>
        <v>0</v>
      </c>
      <c r="E336">
        <f>IF(doba!$X31&lt;=E$323,IF(doba!$Y31&gt;E$323,E$324,0),0)</f>
        <v>0</v>
      </c>
      <c r="F336">
        <f>IF(doba!$X31&lt;=F$323,IF(doba!$Y31&gt;F$323,F$324,0),0)</f>
        <v>0</v>
      </c>
      <c r="G336">
        <f>IF(doba!$X31&lt;=G$323,IF(doba!$Y31&gt;G$323,G$324,0),0)</f>
        <v>0</v>
      </c>
      <c r="H336">
        <f>IF(doba!$X31&lt;=H$323,IF(doba!$Y31&gt;H$323,H$324,0),0)</f>
        <v>0</v>
      </c>
      <c r="I336">
        <f>IF(doba!$X31&lt;=I$323,IF(doba!$Y31&gt;I$323,I$324,0),0)</f>
        <v>0</v>
      </c>
      <c r="J336">
        <f>IF(doba!$X31&lt;=J$323,IF(doba!$Y31&gt;J$323,J$324,0),0)</f>
        <v>0</v>
      </c>
      <c r="K336">
        <f>IF(doba!$X31&lt;=K$323,IF(doba!$Y31&gt;K$323,K$324,0),0)</f>
        <v>0</v>
      </c>
      <c r="L336">
        <f>IF(doba!$X31&lt;=L$323,IF(doba!$Y31&gt;L$323,L$324,0),0)</f>
        <v>0</v>
      </c>
      <c r="M336">
        <f>IF(doba!$X31&lt;=M$323,IF(doba!$Y31&gt;M$323,M$324,0),0)</f>
        <v>0</v>
      </c>
      <c r="N336">
        <f>IF(doba!$X31&lt;=N$323,IF(doba!$Y31&gt;N$323,N$324,0),0)</f>
        <v>0</v>
      </c>
      <c r="O336">
        <f>IF(doba!$X31&lt;=O$323,IF(doba!$Y31&gt;O$323,O$324,0),0)</f>
        <v>0</v>
      </c>
      <c r="P336">
        <f>IF(doba!$X31&lt;=P$323,IF(doba!$Y31&gt;P$323,P$324,0),0)</f>
        <v>0</v>
      </c>
      <c r="Q336">
        <f>IF(doba!$X31&lt;=Q$323,IF(doba!$Y31&gt;Q$323,Q$324,0),0)</f>
        <v>0</v>
      </c>
      <c r="R336">
        <f>IF(doba!$X31&lt;=R$323,IF(doba!$Y31&gt;R$323,R$324,0),0)</f>
        <v>0</v>
      </c>
      <c r="S336">
        <f>IF(doba!$X31&lt;=S$323,IF(doba!$Y31&gt;S$323,S$324,0),0)</f>
        <v>0</v>
      </c>
      <c r="T336">
        <f>IF(doba!$X31&lt;=T$323,IF(doba!$Y31&gt;T$323,T$324,0),0)</f>
        <v>0</v>
      </c>
      <c r="U336">
        <f>IF(doba!$X31&lt;=U$323,IF(doba!$Y31&gt;U$323,U$324,0),0)</f>
        <v>0</v>
      </c>
      <c r="V336">
        <f>IF(doba!$X31&lt;=V$323,IF(doba!$Y31&gt;V$323,V$324,0),0)</f>
        <v>0</v>
      </c>
      <c r="W336">
        <f>IF(doba!$X31&lt;=W$323,IF(doba!$Y31&gt;W$323,W$324,0),0)</f>
        <v>0</v>
      </c>
      <c r="X336">
        <f>IF(doba!$X31&lt;=X$323,IF(doba!$Y31&gt;X$323,X$324,0),0)</f>
        <v>0</v>
      </c>
      <c r="Y336">
        <f>IF(doba!$X31&lt;=Y$323,IF(doba!$Y31&gt;Y$323,Y$324,0),0)</f>
        <v>0</v>
      </c>
      <c r="Z336">
        <f>IF(doba!$X31&lt;=Z$323,IF(doba!$Y31&gt;Z$323,Z$324,0),0)</f>
        <v>0</v>
      </c>
      <c r="AA336">
        <f>IF(doba!$X31&lt;=AA$323,IF(doba!$Y31&gt;AA$323,AA$324,0),0)</f>
        <v>0</v>
      </c>
      <c r="AB336">
        <f>IF(doba!$X31&lt;=AB$323,IF(doba!$Y31&gt;AB$323,AB$324,0),0)</f>
        <v>0</v>
      </c>
      <c r="AC336" s="1">
        <f t="shared" si="12"/>
        <v>0</v>
      </c>
      <c r="AH336">
        <f>IF(doba!$X31&lt;=AH$323,IF(doba!$Y31&gt;AH$323,AH$324,0),0)</f>
        <v>0</v>
      </c>
      <c r="AI336">
        <f>IF(doba!$X31&lt;=AI$323,IF(doba!$Y31&gt;AI$323,AI$324,0),0)</f>
        <v>0</v>
      </c>
      <c r="AJ336">
        <f>IF(doba!$X31&lt;=AJ$323,IF(doba!$Y31&gt;AJ$323,AJ$324,0),0)</f>
        <v>0</v>
      </c>
      <c r="AK336">
        <f>IF(doba!$X31&lt;=AK$323,IF(doba!$Y31&gt;AK$323,AK$324,0),0)</f>
        <v>0</v>
      </c>
      <c r="AL336">
        <f>IF(doba!$X31&lt;=AL$323,IF(doba!$Y31&gt;AL$323,AL$324,0),0)</f>
        <v>0</v>
      </c>
      <c r="AM336">
        <f>IF(doba!$X31&lt;=AM$323,IF(doba!$Y31&gt;AM$323,AM$324,0),0)</f>
        <v>0</v>
      </c>
      <c r="AN336">
        <f>IF(doba!$X31&lt;=AN$323,IF(doba!$Y31&gt;AN$323,AN$324,0),0)</f>
        <v>0</v>
      </c>
      <c r="AO336">
        <f>IF(doba!$X31&lt;=AO$323,IF(doba!$Y31&gt;AO$323,AO$324,0),0)</f>
        <v>0</v>
      </c>
      <c r="AP336">
        <f>IF(doba!$X31&lt;=AP$323,IF(doba!$Y31&gt;AP$323,AP$324,0),0)</f>
        <v>0</v>
      </c>
      <c r="AQ336">
        <f>IF(doba!$X31&lt;=AQ$323,IF(doba!$Y31&gt;AQ$323,AQ$324,0),0)</f>
        <v>0</v>
      </c>
      <c r="AR336">
        <f>IF(doba!$X31&lt;=AR$323,IF(doba!$Y31&gt;AR$323,AR$324,0),0)</f>
        <v>0</v>
      </c>
      <c r="AS336">
        <f>IF(doba!$X31&lt;=AS$323,IF(doba!$Y31&gt;AS$323,AS$324,0),0)</f>
        <v>0</v>
      </c>
      <c r="AT336">
        <f>IF(doba!$X31&lt;=AT$323,IF(doba!$Y31&gt;AT$323,AT$324,0),0)</f>
        <v>0</v>
      </c>
      <c r="AU336">
        <f>IF(doba!$X31&lt;=AU$323,IF(doba!$Y31&gt;AU$323,AU$324,0),0)</f>
        <v>0</v>
      </c>
      <c r="AV336">
        <f>IF(doba!$X31&lt;=AV$323,IF(doba!$Y31&gt;AV$323,AV$324,0),0)</f>
        <v>0</v>
      </c>
      <c r="AW336">
        <f>IF(doba!$X31&lt;=AW$323,IF(doba!$Y31&gt;AW$323,AW$324,0),0)</f>
        <v>0</v>
      </c>
      <c r="AX336">
        <f>IF(doba!$X31&lt;=AX$323,IF(doba!$Y31&gt;AX$323,AX$324,0),0)</f>
        <v>0</v>
      </c>
      <c r="AY336">
        <f>IF(doba!$X31&lt;=AY$323,IF(doba!$Y31&gt;AY$323,AY$324,0),0)</f>
        <v>0</v>
      </c>
      <c r="AZ336">
        <f>IF(doba!$X31&lt;=AZ$323,IF(doba!$Y31&gt;AZ$323,AZ$324,0),0)</f>
        <v>0</v>
      </c>
      <c r="BA336">
        <f>IF(doba!$X31&lt;=BA$323,IF(doba!$Y31&gt;BA$323,BA$324,0),0)</f>
        <v>0</v>
      </c>
      <c r="BB336">
        <f>IF(doba!$X31&lt;=BB$323,IF(doba!$Y31&gt;BB$323,BB$324,0),0)</f>
        <v>0</v>
      </c>
      <c r="BC336">
        <f>IF(doba!$X31&lt;=BC$323,IF(doba!$Y31&gt;BC$323,BC$324,0),0)</f>
        <v>0</v>
      </c>
      <c r="BD336">
        <f>IF(doba!$X31&lt;=BD$323,IF(doba!$Y31&gt;BD$323,BD$324,0),0)</f>
        <v>0</v>
      </c>
      <c r="BE336">
        <f>IF(doba!$X31&lt;=BE$323,IF(doba!$Y31&gt;BE$323,BE$324,0),0)</f>
        <v>0</v>
      </c>
      <c r="BF336" s="1">
        <f t="shared" si="13"/>
        <v>0</v>
      </c>
    </row>
    <row r="337" spans="1:58" x14ac:dyDescent="0.2">
      <c r="A337">
        <v>13</v>
      </c>
      <c r="B337">
        <f>doba!$X32</f>
        <v>0</v>
      </c>
      <c r="C337">
        <f>doba!$Y32</f>
        <v>0</v>
      </c>
      <c r="E337">
        <f>IF(doba!$X32&lt;=E$323,IF(doba!$Y32&gt;E$323,E$324,0),0)</f>
        <v>0</v>
      </c>
      <c r="F337">
        <f>IF(doba!$X32&lt;=F$323,IF(doba!$Y32&gt;F$323,F$324,0),0)</f>
        <v>0</v>
      </c>
      <c r="G337">
        <f>IF(doba!$X32&lt;=G$323,IF(doba!$Y32&gt;G$323,G$324,0),0)</f>
        <v>0</v>
      </c>
      <c r="H337">
        <f>IF(doba!$X32&lt;=H$323,IF(doba!$Y32&gt;H$323,H$324,0),0)</f>
        <v>0</v>
      </c>
      <c r="I337">
        <f>IF(doba!$X32&lt;=I$323,IF(doba!$Y32&gt;I$323,I$324,0),0)</f>
        <v>0</v>
      </c>
      <c r="J337">
        <f>IF(doba!$X32&lt;=J$323,IF(doba!$Y32&gt;J$323,J$324,0),0)</f>
        <v>0</v>
      </c>
      <c r="K337">
        <f>IF(doba!$X32&lt;=K$323,IF(doba!$Y32&gt;K$323,K$324,0),0)</f>
        <v>0</v>
      </c>
      <c r="L337">
        <f>IF(doba!$X32&lt;=L$323,IF(doba!$Y32&gt;L$323,L$324,0),0)</f>
        <v>0</v>
      </c>
      <c r="M337">
        <f>IF(doba!$X32&lt;=M$323,IF(doba!$Y32&gt;M$323,M$324,0),0)</f>
        <v>0</v>
      </c>
      <c r="N337">
        <f>IF(doba!$X32&lt;=N$323,IF(doba!$Y32&gt;N$323,N$324,0),0)</f>
        <v>0</v>
      </c>
      <c r="O337">
        <f>IF(doba!$X32&lt;=O$323,IF(doba!$Y32&gt;O$323,O$324,0),0)</f>
        <v>0</v>
      </c>
      <c r="P337">
        <f>IF(doba!$X32&lt;=P$323,IF(doba!$Y32&gt;P$323,P$324,0),0)</f>
        <v>0</v>
      </c>
      <c r="Q337">
        <f>IF(doba!$X32&lt;=Q$323,IF(doba!$Y32&gt;Q$323,Q$324,0),0)</f>
        <v>0</v>
      </c>
      <c r="R337">
        <f>IF(doba!$X32&lt;=R$323,IF(doba!$Y32&gt;R$323,R$324,0),0)</f>
        <v>0</v>
      </c>
      <c r="S337">
        <f>IF(doba!$X32&lt;=S$323,IF(doba!$Y32&gt;S$323,S$324,0),0)</f>
        <v>0</v>
      </c>
      <c r="T337">
        <f>IF(doba!$X32&lt;=T$323,IF(doba!$Y32&gt;T$323,T$324,0),0)</f>
        <v>0</v>
      </c>
      <c r="U337">
        <f>IF(doba!$X32&lt;=U$323,IF(doba!$Y32&gt;U$323,U$324,0),0)</f>
        <v>0</v>
      </c>
      <c r="V337">
        <f>IF(doba!$X32&lt;=V$323,IF(doba!$Y32&gt;V$323,V$324,0),0)</f>
        <v>0</v>
      </c>
      <c r="W337">
        <f>IF(doba!$X32&lt;=W$323,IF(doba!$Y32&gt;W$323,W$324,0),0)</f>
        <v>0</v>
      </c>
      <c r="X337">
        <f>IF(doba!$X32&lt;=X$323,IF(doba!$Y32&gt;X$323,X$324,0),0)</f>
        <v>0</v>
      </c>
      <c r="Y337">
        <f>IF(doba!$X32&lt;=Y$323,IF(doba!$Y32&gt;Y$323,Y$324,0),0)</f>
        <v>0</v>
      </c>
      <c r="Z337">
        <f>IF(doba!$X32&lt;=Z$323,IF(doba!$Y32&gt;Z$323,Z$324,0),0)</f>
        <v>0</v>
      </c>
      <c r="AA337">
        <f>IF(doba!$X32&lt;=AA$323,IF(doba!$Y32&gt;AA$323,AA$324,0),0)</f>
        <v>0</v>
      </c>
      <c r="AB337">
        <f>IF(doba!$X32&lt;=AB$323,IF(doba!$Y32&gt;AB$323,AB$324,0),0)</f>
        <v>0</v>
      </c>
      <c r="AC337" s="1">
        <f t="shared" si="12"/>
        <v>0</v>
      </c>
      <c r="AH337">
        <f>IF(doba!$X32&lt;=AH$323,IF(doba!$Y32&gt;AH$323,AH$324,0),0)</f>
        <v>0</v>
      </c>
      <c r="AI337">
        <f>IF(doba!$X32&lt;=AI$323,IF(doba!$Y32&gt;AI$323,AI$324,0),0)</f>
        <v>0</v>
      </c>
      <c r="AJ337">
        <f>IF(doba!$X32&lt;=AJ$323,IF(doba!$Y32&gt;AJ$323,AJ$324,0),0)</f>
        <v>0</v>
      </c>
      <c r="AK337">
        <f>IF(doba!$X32&lt;=AK$323,IF(doba!$Y32&gt;AK$323,AK$324,0),0)</f>
        <v>0</v>
      </c>
      <c r="AL337">
        <f>IF(doba!$X32&lt;=AL$323,IF(doba!$Y32&gt;AL$323,AL$324,0),0)</f>
        <v>0</v>
      </c>
      <c r="AM337">
        <f>IF(doba!$X32&lt;=AM$323,IF(doba!$Y32&gt;AM$323,AM$324,0),0)</f>
        <v>0</v>
      </c>
      <c r="AN337">
        <f>IF(doba!$X32&lt;=AN$323,IF(doba!$Y32&gt;AN$323,AN$324,0),0)</f>
        <v>0</v>
      </c>
      <c r="AO337">
        <f>IF(doba!$X32&lt;=AO$323,IF(doba!$Y32&gt;AO$323,AO$324,0),0)</f>
        <v>0</v>
      </c>
      <c r="AP337">
        <f>IF(doba!$X32&lt;=AP$323,IF(doba!$Y32&gt;AP$323,AP$324,0),0)</f>
        <v>0</v>
      </c>
      <c r="AQ337">
        <f>IF(doba!$X32&lt;=AQ$323,IF(doba!$Y32&gt;AQ$323,AQ$324,0),0)</f>
        <v>0</v>
      </c>
      <c r="AR337">
        <f>IF(doba!$X32&lt;=AR$323,IF(doba!$Y32&gt;AR$323,AR$324,0),0)</f>
        <v>0</v>
      </c>
      <c r="AS337">
        <f>IF(doba!$X32&lt;=AS$323,IF(doba!$Y32&gt;AS$323,AS$324,0),0)</f>
        <v>0</v>
      </c>
      <c r="AT337">
        <f>IF(doba!$X32&lt;=AT$323,IF(doba!$Y32&gt;AT$323,AT$324,0),0)</f>
        <v>0</v>
      </c>
      <c r="AU337">
        <f>IF(doba!$X32&lt;=AU$323,IF(doba!$Y32&gt;AU$323,AU$324,0),0)</f>
        <v>0</v>
      </c>
      <c r="AV337">
        <f>IF(doba!$X32&lt;=AV$323,IF(doba!$Y32&gt;AV$323,AV$324,0),0)</f>
        <v>0</v>
      </c>
      <c r="AW337">
        <f>IF(doba!$X32&lt;=AW$323,IF(doba!$Y32&gt;AW$323,AW$324,0),0)</f>
        <v>0</v>
      </c>
      <c r="AX337">
        <f>IF(doba!$X32&lt;=AX$323,IF(doba!$Y32&gt;AX$323,AX$324,0),0)</f>
        <v>0</v>
      </c>
      <c r="AY337">
        <f>IF(doba!$X32&lt;=AY$323,IF(doba!$Y32&gt;AY$323,AY$324,0),0)</f>
        <v>0</v>
      </c>
      <c r="AZ337">
        <f>IF(doba!$X32&lt;=AZ$323,IF(doba!$Y32&gt;AZ$323,AZ$324,0),0)</f>
        <v>0</v>
      </c>
      <c r="BA337">
        <f>IF(doba!$X32&lt;=BA$323,IF(doba!$Y32&gt;BA$323,BA$324,0),0)</f>
        <v>0</v>
      </c>
      <c r="BB337">
        <f>IF(doba!$X32&lt;=BB$323,IF(doba!$Y32&gt;BB$323,BB$324,0),0)</f>
        <v>0</v>
      </c>
      <c r="BC337">
        <f>IF(doba!$X32&lt;=BC$323,IF(doba!$Y32&gt;BC$323,BC$324,0),0)</f>
        <v>0</v>
      </c>
      <c r="BD337">
        <f>IF(doba!$X32&lt;=BD$323,IF(doba!$Y32&gt;BD$323,BD$324,0),0)</f>
        <v>0</v>
      </c>
      <c r="BE337">
        <f>IF(doba!$X32&lt;=BE$323,IF(doba!$Y32&gt;BE$323,BE$324,0),0)</f>
        <v>0</v>
      </c>
      <c r="BF337" s="1">
        <f t="shared" si="13"/>
        <v>0</v>
      </c>
    </row>
    <row r="338" spans="1:58" x14ac:dyDescent="0.2">
      <c r="A338">
        <v>14</v>
      </c>
      <c r="B338">
        <f>doba!$X33</f>
        <v>0</v>
      </c>
      <c r="C338">
        <f>doba!$Y33</f>
        <v>0</v>
      </c>
      <c r="E338">
        <f>IF(doba!$X33&lt;=E$323,IF(doba!$Y33&gt;E$323,E$324,0),0)</f>
        <v>0</v>
      </c>
      <c r="F338">
        <f>IF(doba!$X33&lt;=F$323,IF(doba!$Y33&gt;F$323,F$324,0),0)</f>
        <v>0</v>
      </c>
      <c r="G338">
        <f>IF(doba!$X33&lt;=G$323,IF(doba!$Y33&gt;G$323,G$324,0),0)</f>
        <v>0</v>
      </c>
      <c r="H338">
        <f>IF(doba!$X33&lt;=H$323,IF(doba!$Y33&gt;H$323,H$324,0),0)</f>
        <v>0</v>
      </c>
      <c r="I338">
        <f>IF(doba!$X33&lt;=I$323,IF(doba!$Y33&gt;I$323,I$324,0),0)</f>
        <v>0</v>
      </c>
      <c r="J338">
        <f>IF(doba!$X33&lt;=J$323,IF(doba!$Y33&gt;J$323,J$324,0),0)</f>
        <v>0</v>
      </c>
      <c r="K338">
        <f>IF(doba!$X33&lt;=K$323,IF(doba!$Y33&gt;K$323,K$324,0),0)</f>
        <v>0</v>
      </c>
      <c r="L338">
        <f>IF(doba!$X33&lt;=L$323,IF(doba!$Y33&gt;L$323,L$324,0),0)</f>
        <v>0</v>
      </c>
      <c r="M338">
        <f>IF(doba!$X33&lt;=M$323,IF(doba!$Y33&gt;M$323,M$324,0),0)</f>
        <v>0</v>
      </c>
      <c r="N338">
        <f>IF(doba!$X33&lt;=N$323,IF(doba!$Y33&gt;N$323,N$324,0),0)</f>
        <v>0</v>
      </c>
      <c r="O338">
        <f>IF(doba!$X33&lt;=O$323,IF(doba!$Y33&gt;O$323,O$324,0),0)</f>
        <v>0</v>
      </c>
      <c r="P338">
        <f>IF(doba!$X33&lt;=P$323,IF(doba!$Y33&gt;P$323,P$324,0),0)</f>
        <v>0</v>
      </c>
      <c r="Q338">
        <f>IF(doba!$X33&lt;=Q$323,IF(doba!$Y33&gt;Q$323,Q$324,0),0)</f>
        <v>0</v>
      </c>
      <c r="R338">
        <f>IF(doba!$X33&lt;=R$323,IF(doba!$Y33&gt;R$323,R$324,0),0)</f>
        <v>0</v>
      </c>
      <c r="S338">
        <f>IF(doba!$X33&lt;=S$323,IF(doba!$Y33&gt;S$323,S$324,0),0)</f>
        <v>0</v>
      </c>
      <c r="T338">
        <f>IF(doba!$X33&lt;=T$323,IF(doba!$Y33&gt;T$323,T$324,0),0)</f>
        <v>0</v>
      </c>
      <c r="U338">
        <f>IF(doba!$X33&lt;=U$323,IF(doba!$Y33&gt;U$323,U$324,0),0)</f>
        <v>0</v>
      </c>
      <c r="V338">
        <f>IF(doba!$X33&lt;=V$323,IF(doba!$Y33&gt;V$323,V$324,0),0)</f>
        <v>0</v>
      </c>
      <c r="W338">
        <f>IF(doba!$X33&lt;=W$323,IF(doba!$Y33&gt;W$323,W$324,0),0)</f>
        <v>0</v>
      </c>
      <c r="X338">
        <f>IF(doba!$X33&lt;=X$323,IF(doba!$Y33&gt;X$323,X$324,0),0)</f>
        <v>0</v>
      </c>
      <c r="Y338">
        <f>IF(doba!$X33&lt;=Y$323,IF(doba!$Y33&gt;Y$323,Y$324,0),0)</f>
        <v>0</v>
      </c>
      <c r="Z338">
        <f>IF(doba!$X33&lt;=Z$323,IF(doba!$Y33&gt;Z$323,Z$324,0),0)</f>
        <v>0</v>
      </c>
      <c r="AA338">
        <f>IF(doba!$X33&lt;=AA$323,IF(doba!$Y33&gt;AA$323,AA$324,0),0)</f>
        <v>0</v>
      </c>
      <c r="AB338">
        <f>IF(doba!$X33&lt;=AB$323,IF(doba!$Y33&gt;AB$323,AB$324,0),0)</f>
        <v>0</v>
      </c>
      <c r="AC338" s="1">
        <f t="shared" si="12"/>
        <v>0</v>
      </c>
      <c r="AH338">
        <f>IF(doba!$X33&lt;=AH$323,IF(doba!$Y33&gt;AH$323,AH$324,0),0)</f>
        <v>0</v>
      </c>
      <c r="AI338">
        <f>IF(doba!$X33&lt;=AI$323,IF(doba!$Y33&gt;AI$323,AI$324,0),0)</f>
        <v>0</v>
      </c>
      <c r="AJ338">
        <f>IF(doba!$X33&lt;=AJ$323,IF(doba!$Y33&gt;AJ$323,AJ$324,0),0)</f>
        <v>0</v>
      </c>
      <c r="AK338">
        <f>IF(doba!$X33&lt;=AK$323,IF(doba!$Y33&gt;AK$323,AK$324,0),0)</f>
        <v>0</v>
      </c>
      <c r="AL338">
        <f>IF(doba!$X33&lt;=AL$323,IF(doba!$Y33&gt;AL$323,AL$324,0),0)</f>
        <v>0</v>
      </c>
      <c r="AM338">
        <f>IF(doba!$X33&lt;=AM$323,IF(doba!$Y33&gt;AM$323,AM$324,0),0)</f>
        <v>0</v>
      </c>
      <c r="AN338">
        <f>IF(doba!$X33&lt;=AN$323,IF(doba!$Y33&gt;AN$323,AN$324,0),0)</f>
        <v>0</v>
      </c>
      <c r="AO338">
        <f>IF(doba!$X33&lt;=AO$323,IF(doba!$Y33&gt;AO$323,AO$324,0),0)</f>
        <v>0</v>
      </c>
      <c r="AP338">
        <f>IF(doba!$X33&lt;=AP$323,IF(doba!$Y33&gt;AP$323,AP$324,0),0)</f>
        <v>0</v>
      </c>
      <c r="AQ338">
        <f>IF(doba!$X33&lt;=AQ$323,IF(doba!$Y33&gt;AQ$323,AQ$324,0),0)</f>
        <v>0</v>
      </c>
      <c r="AR338">
        <f>IF(doba!$X33&lt;=AR$323,IF(doba!$Y33&gt;AR$323,AR$324,0),0)</f>
        <v>0</v>
      </c>
      <c r="AS338">
        <f>IF(doba!$X33&lt;=AS$323,IF(doba!$Y33&gt;AS$323,AS$324,0),0)</f>
        <v>0</v>
      </c>
      <c r="AT338">
        <f>IF(doba!$X33&lt;=AT$323,IF(doba!$Y33&gt;AT$323,AT$324,0),0)</f>
        <v>0</v>
      </c>
      <c r="AU338">
        <f>IF(doba!$X33&lt;=AU$323,IF(doba!$Y33&gt;AU$323,AU$324,0),0)</f>
        <v>0</v>
      </c>
      <c r="AV338">
        <f>IF(doba!$X33&lt;=AV$323,IF(doba!$Y33&gt;AV$323,AV$324,0),0)</f>
        <v>0</v>
      </c>
      <c r="AW338">
        <f>IF(doba!$X33&lt;=AW$323,IF(doba!$Y33&gt;AW$323,AW$324,0),0)</f>
        <v>0</v>
      </c>
      <c r="AX338">
        <f>IF(doba!$X33&lt;=AX$323,IF(doba!$Y33&gt;AX$323,AX$324,0),0)</f>
        <v>0</v>
      </c>
      <c r="AY338">
        <f>IF(doba!$X33&lt;=AY$323,IF(doba!$Y33&gt;AY$323,AY$324,0),0)</f>
        <v>0</v>
      </c>
      <c r="AZ338">
        <f>IF(doba!$X33&lt;=AZ$323,IF(doba!$Y33&gt;AZ$323,AZ$324,0),0)</f>
        <v>0</v>
      </c>
      <c r="BA338">
        <f>IF(doba!$X33&lt;=BA$323,IF(doba!$Y33&gt;BA$323,BA$324,0),0)</f>
        <v>0</v>
      </c>
      <c r="BB338">
        <f>IF(doba!$X33&lt;=BB$323,IF(doba!$Y33&gt;BB$323,BB$324,0),0)</f>
        <v>0</v>
      </c>
      <c r="BC338">
        <f>IF(doba!$X33&lt;=BC$323,IF(doba!$Y33&gt;BC$323,BC$324,0),0)</f>
        <v>0</v>
      </c>
      <c r="BD338">
        <f>IF(doba!$X33&lt;=BD$323,IF(doba!$Y33&gt;BD$323,BD$324,0),0)</f>
        <v>0</v>
      </c>
      <c r="BE338">
        <f>IF(doba!$X33&lt;=BE$323,IF(doba!$Y33&gt;BE$323,BE$324,0),0)</f>
        <v>0</v>
      </c>
      <c r="BF338" s="1">
        <f t="shared" si="13"/>
        <v>0</v>
      </c>
    </row>
    <row r="339" spans="1:58" x14ac:dyDescent="0.2">
      <c r="A339">
        <v>15</v>
      </c>
      <c r="B339">
        <f>doba!$X34</f>
        <v>0</v>
      </c>
      <c r="C339">
        <f>doba!$Y34</f>
        <v>0</v>
      </c>
      <c r="E339">
        <f>IF(doba!$X34&lt;=E$323,IF(doba!$Y34&gt;E$323,E$324,0),0)</f>
        <v>0</v>
      </c>
      <c r="F339">
        <f>IF(doba!$X34&lt;=F$323,IF(doba!$Y34&gt;F$323,F$324,0),0)</f>
        <v>0</v>
      </c>
      <c r="G339">
        <f>IF(doba!$X34&lt;=G$323,IF(doba!$Y34&gt;G$323,G$324,0),0)</f>
        <v>0</v>
      </c>
      <c r="H339">
        <f>IF(doba!$X34&lt;=H$323,IF(doba!$Y34&gt;H$323,H$324,0),0)</f>
        <v>0</v>
      </c>
      <c r="I339">
        <f>IF(doba!$X34&lt;=I$323,IF(doba!$Y34&gt;I$323,I$324,0),0)</f>
        <v>0</v>
      </c>
      <c r="J339">
        <f>IF(doba!$X34&lt;=J$323,IF(doba!$Y34&gt;J$323,J$324,0),0)</f>
        <v>0</v>
      </c>
      <c r="K339">
        <f>IF(doba!$X34&lt;=K$323,IF(doba!$Y34&gt;K$323,K$324,0),0)</f>
        <v>0</v>
      </c>
      <c r="L339">
        <f>IF(doba!$X34&lt;=L$323,IF(doba!$Y34&gt;L$323,L$324,0),0)</f>
        <v>0</v>
      </c>
      <c r="M339">
        <f>IF(doba!$X34&lt;=M$323,IF(doba!$Y34&gt;M$323,M$324,0),0)</f>
        <v>0</v>
      </c>
      <c r="N339">
        <f>IF(doba!$X34&lt;=N$323,IF(doba!$Y34&gt;N$323,N$324,0),0)</f>
        <v>0</v>
      </c>
      <c r="O339">
        <f>IF(doba!$X34&lt;=O$323,IF(doba!$Y34&gt;O$323,O$324,0),0)</f>
        <v>0</v>
      </c>
      <c r="P339">
        <f>IF(doba!$X34&lt;=P$323,IF(doba!$Y34&gt;P$323,P$324,0),0)</f>
        <v>0</v>
      </c>
      <c r="Q339">
        <f>IF(doba!$X34&lt;=Q$323,IF(doba!$Y34&gt;Q$323,Q$324,0),0)</f>
        <v>0</v>
      </c>
      <c r="R339">
        <f>IF(doba!$X34&lt;=R$323,IF(doba!$Y34&gt;R$323,R$324,0),0)</f>
        <v>0</v>
      </c>
      <c r="S339">
        <f>IF(doba!$X34&lt;=S$323,IF(doba!$Y34&gt;S$323,S$324,0),0)</f>
        <v>0</v>
      </c>
      <c r="T339">
        <f>IF(doba!$X34&lt;=T$323,IF(doba!$Y34&gt;T$323,T$324,0),0)</f>
        <v>0</v>
      </c>
      <c r="U339">
        <f>IF(doba!$X34&lt;=U$323,IF(doba!$Y34&gt;U$323,U$324,0),0)</f>
        <v>0</v>
      </c>
      <c r="V339">
        <f>IF(doba!$X34&lt;=V$323,IF(doba!$Y34&gt;V$323,V$324,0),0)</f>
        <v>0</v>
      </c>
      <c r="W339">
        <f>IF(doba!$X34&lt;=W$323,IF(doba!$Y34&gt;W$323,W$324,0),0)</f>
        <v>0</v>
      </c>
      <c r="X339">
        <f>IF(doba!$X34&lt;=X$323,IF(doba!$Y34&gt;X$323,X$324,0),0)</f>
        <v>0</v>
      </c>
      <c r="Y339">
        <f>IF(doba!$X34&lt;=Y$323,IF(doba!$Y34&gt;Y$323,Y$324,0),0)</f>
        <v>0</v>
      </c>
      <c r="Z339">
        <f>IF(doba!$X34&lt;=Z$323,IF(doba!$Y34&gt;Z$323,Z$324,0),0)</f>
        <v>0</v>
      </c>
      <c r="AA339">
        <f>IF(doba!$X34&lt;=AA$323,IF(doba!$Y34&gt;AA$323,AA$324,0),0)</f>
        <v>0</v>
      </c>
      <c r="AB339">
        <f>IF(doba!$X34&lt;=AB$323,IF(doba!$Y34&gt;AB$323,AB$324,0),0)</f>
        <v>0</v>
      </c>
      <c r="AC339" s="1">
        <f t="shared" si="12"/>
        <v>0</v>
      </c>
      <c r="AH339">
        <f>IF(doba!$X34&lt;=AH$323,IF(doba!$Y34&gt;AH$323,AH$324,0),0)</f>
        <v>0</v>
      </c>
      <c r="AI339">
        <f>IF(doba!$X34&lt;=AI$323,IF(doba!$Y34&gt;AI$323,AI$324,0),0)</f>
        <v>0</v>
      </c>
      <c r="AJ339">
        <f>IF(doba!$X34&lt;=AJ$323,IF(doba!$Y34&gt;AJ$323,AJ$324,0),0)</f>
        <v>0</v>
      </c>
      <c r="AK339">
        <f>IF(doba!$X34&lt;=AK$323,IF(doba!$Y34&gt;AK$323,AK$324,0),0)</f>
        <v>0</v>
      </c>
      <c r="AL339">
        <f>IF(doba!$X34&lt;=AL$323,IF(doba!$Y34&gt;AL$323,AL$324,0),0)</f>
        <v>0</v>
      </c>
      <c r="AM339">
        <f>IF(doba!$X34&lt;=AM$323,IF(doba!$Y34&gt;AM$323,AM$324,0),0)</f>
        <v>0</v>
      </c>
      <c r="AN339">
        <f>IF(doba!$X34&lt;=AN$323,IF(doba!$Y34&gt;AN$323,AN$324,0),0)</f>
        <v>0</v>
      </c>
      <c r="AO339">
        <f>IF(doba!$X34&lt;=AO$323,IF(doba!$Y34&gt;AO$323,AO$324,0),0)</f>
        <v>0</v>
      </c>
      <c r="AP339">
        <f>IF(doba!$X34&lt;=AP$323,IF(doba!$Y34&gt;AP$323,AP$324,0),0)</f>
        <v>0</v>
      </c>
      <c r="AQ339">
        <f>IF(doba!$X34&lt;=AQ$323,IF(doba!$Y34&gt;AQ$323,AQ$324,0),0)</f>
        <v>0</v>
      </c>
      <c r="AR339">
        <f>IF(doba!$X34&lt;=AR$323,IF(doba!$Y34&gt;AR$323,AR$324,0),0)</f>
        <v>0</v>
      </c>
      <c r="AS339">
        <f>IF(doba!$X34&lt;=AS$323,IF(doba!$Y34&gt;AS$323,AS$324,0),0)</f>
        <v>0</v>
      </c>
      <c r="AT339">
        <f>IF(doba!$X34&lt;=AT$323,IF(doba!$Y34&gt;AT$323,AT$324,0),0)</f>
        <v>0</v>
      </c>
      <c r="AU339">
        <f>IF(doba!$X34&lt;=AU$323,IF(doba!$Y34&gt;AU$323,AU$324,0),0)</f>
        <v>0</v>
      </c>
      <c r="AV339">
        <f>IF(doba!$X34&lt;=AV$323,IF(doba!$Y34&gt;AV$323,AV$324,0),0)</f>
        <v>0</v>
      </c>
      <c r="AW339">
        <f>IF(doba!$X34&lt;=AW$323,IF(doba!$Y34&gt;AW$323,AW$324,0),0)</f>
        <v>0</v>
      </c>
      <c r="AX339">
        <f>IF(doba!$X34&lt;=AX$323,IF(doba!$Y34&gt;AX$323,AX$324,0),0)</f>
        <v>0</v>
      </c>
      <c r="AY339">
        <f>IF(doba!$X34&lt;=AY$323,IF(doba!$Y34&gt;AY$323,AY$324,0),0)</f>
        <v>0</v>
      </c>
      <c r="AZ339">
        <f>IF(doba!$X34&lt;=AZ$323,IF(doba!$Y34&gt;AZ$323,AZ$324,0),0)</f>
        <v>0</v>
      </c>
      <c r="BA339">
        <f>IF(doba!$X34&lt;=BA$323,IF(doba!$Y34&gt;BA$323,BA$324,0),0)</f>
        <v>0</v>
      </c>
      <c r="BB339">
        <f>IF(doba!$X34&lt;=BB$323,IF(doba!$Y34&gt;BB$323,BB$324,0),0)</f>
        <v>0</v>
      </c>
      <c r="BC339">
        <f>IF(doba!$X34&lt;=BC$323,IF(doba!$Y34&gt;BC$323,BC$324,0),0)</f>
        <v>0</v>
      </c>
      <c r="BD339">
        <f>IF(doba!$X34&lt;=BD$323,IF(doba!$Y34&gt;BD$323,BD$324,0),0)</f>
        <v>0</v>
      </c>
      <c r="BE339">
        <f>IF(doba!$X34&lt;=BE$323,IF(doba!$Y34&gt;BE$323,BE$324,0),0)</f>
        <v>0</v>
      </c>
      <c r="BF339" s="1">
        <f t="shared" si="13"/>
        <v>0</v>
      </c>
    </row>
    <row r="340" spans="1:58" x14ac:dyDescent="0.2">
      <c r="A340">
        <v>16</v>
      </c>
      <c r="B340">
        <f>doba!$X35</f>
        <v>0</v>
      </c>
      <c r="C340">
        <f>doba!$Y35</f>
        <v>0</v>
      </c>
      <c r="E340">
        <f>IF(doba!$X35&lt;=E$323,IF(doba!$Y35&gt;E$323,E$324,0),0)</f>
        <v>0</v>
      </c>
      <c r="F340">
        <f>IF(doba!$X35&lt;=F$323,IF(doba!$Y35&gt;F$323,F$324,0),0)</f>
        <v>0</v>
      </c>
      <c r="G340">
        <f>IF(doba!$X35&lt;=G$323,IF(doba!$Y35&gt;G$323,G$324,0),0)</f>
        <v>0</v>
      </c>
      <c r="H340">
        <f>IF(doba!$X35&lt;=H$323,IF(doba!$Y35&gt;H$323,H$324,0),0)</f>
        <v>0</v>
      </c>
      <c r="I340">
        <f>IF(doba!$X35&lt;=I$323,IF(doba!$Y35&gt;I$323,I$324,0),0)</f>
        <v>0</v>
      </c>
      <c r="J340">
        <f>IF(doba!$X35&lt;=J$323,IF(doba!$Y35&gt;J$323,J$324,0),0)</f>
        <v>0</v>
      </c>
      <c r="K340">
        <f>IF(doba!$X35&lt;=K$323,IF(doba!$Y35&gt;K$323,K$324,0),0)</f>
        <v>0</v>
      </c>
      <c r="L340">
        <f>IF(doba!$X35&lt;=L$323,IF(doba!$Y35&gt;L$323,L$324,0),0)</f>
        <v>0</v>
      </c>
      <c r="M340">
        <f>IF(doba!$X35&lt;=M$323,IF(doba!$Y35&gt;M$323,M$324,0),0)</f>
        <v>0</v>
      </c>
      <c r="N340">
        <f>IF(doba!$X35&lt;=N$323,IF(doba!$Y35&gt;N$323,N$324,0),0)</f>
        <v>0</v>
      </c>
      <c r="O340">
        <f>IF(doba!$X35&lt;=O$323,IF(doba!$Y35&gt;O$323,O$324,0),0)</f>
        <v>0</v>
      </c>
      <c r="P340">
        <f>IF(doba!$X35&lt;=P$323,IF(doba!$Y35&gt;P$323,P$324,0),0)</f>
        <v>0</v>
      </c>
      <c r="Q340">
        <f>IF(doba!$X35&lt;=Q$323,IF(doba!$Y35&gt;Q$323,Q$324,0),0)</f>
        <v>0</v>
      </c>
      <c r="R340">
        <f>IF(doba!$X35&lt;=R$323,IF(doba!$Y35&gt;R$323,R$324,0),0)</f>
        <v>0</v>
      </c>
      <c r="S340">
        <f>IF(doba!$X35&lt;=S$323,IF(doba!$Y35&gt;S$323,S$324,0),0)</f>
        <v>0</v>
      </c>
      <c r="T340">
        <f>IF(doba!$X35&lt;=T$323,IF(doba!$Y35&gt;T$323,T$324,0),0)</f>
        <v>0</v>
      </c>
      <c r="U340">
        <f>IF(doba!$X35&lt;=U$323,IF(doba!$Y35&gt;U$323,U$324,0),0)</f>
        <v>0</v>
      </c>
      <c r="V340">
        <f>IF(doba!$X35&lt;=V$323,IF(doba!$Y35&gt;V$323,V$324,0),0)</f>
        <v>0</v>
      </c>
      <c r="W340">
        <f>IF(doba!$X35&lt;=W$323,IF(doba!$Y35&gt;W$323,W$324,0),0)</f>
        <v>0</v>
      </c>
      <c r="X340">
        <f>IF(doba!$X35&lt;=X$323,IF(doba!$Y35&gt;X$323,X$324,0),0)</f>
        <v>0</v>
      </c>
      <c r="Y340">
        <f>IF(doba!$X35&lt;=Y$323,IF(doba!$Y35&gt;Y$323,Y$324,0),0)</f>
        <v>0</v>
      </c>
      <c r="Z340">
        <f>IF(doba!$X35&lt;=Z$323,IF(doba!$Y35&gt;Z$323,Z$324,0),0)</f>
        <v>0</v>
      </c>
      <c r="AA340">
        <f>IF(doba!$X35&lt;=AA$323,IF(doba!$Y35&gt;AA$323,AA$324,0),0)</f>
        <v>0</v>
      </c>
      <c r="AB340">
        <f>IF(doba!$X35&lt;=AB$323,IF(doba!$Y35&gt;AB$323,AB$324,0),0)</f>
        <v>0</v>
      </c>
      <c r="AC340" s="1">
        <f t="shared" si="12"/>
        <v>0</v>
      </c>
      <c r="AH340">
        <f>IF(doba!$X35&lt;=AH$323,IF(doba!$Y35&gt;AH$323,AH$324,0),0)</f>
        <v>0</v>
      </c>
      <c r="AI340">
        <f>IF(doba!$X35&lt;=AI$323,IF(doba!$Y35&gt;AI$323,AI$324,0),0)</f>
        <v>0</v>
      </c>
      <c r="AJ340">
        <f>IF(doba!$X35&lt;=AJ$323,IF(doba!$Y35&gt;AJ$323,AJ$324,0),0)</f>
        <v>0</v>
      </c>
      <c r="AK340">
        <f>IF(doba!$X35&lt;=AK$323,IF(doba!$Y35&gt;AK$323,AK$324,0),0)</f>
        <v>0</v>
      </c>
      <c r="AL340">
        <f>IF(doba!$X35&lt;=AL$323,IF(doba!$Y35&gt;AL$323,AL$324,0),0)</f>
        <v>0</v>
      </c>
      <c r="AM340">
        <f>IF(doba!$X35&lt;=AM$323,IF(doba!$Y35&gt;AM$323,AM$324,0),0)</f>
        <v>0</v>
      </c>
      <c r="AN340">
        <f>IF(doba!$X35&lt;=AN$323,IF(doba!$Y35&gt;AN$323,AN$324,0),0)</f>
        <v>0</v>
      </c>
      <c r="AO340">
        <f>IF(doba!$X35&lt;=AO$323,IF(doba!$Y35&gt;AO$323,AO$324,0),0)</f>
        <v>0</v>
      </c>
      <c r="AP340">
        <f>IF(doba!$X35&lt;=AP$323,IF(doba!$Y35&gt;AP$323,AP$324,0),0)</f>
        <v>0</v>
      </c>
      <c r="AQ340">
        <f>IF(doba!$X35&lt;=AQ$323,IF(doba!$Y35&gt;AQ$323,AQ$324,0),0)</f>
        <v>0</v>
      </c>
      <c r="AR340">
        <f>IF(doba!$X35&lt;=AR$323,IF(doba!$Y35&gt;AR$323,AR$324,0),0)</f>
        <v>0</v>
      </c>
      <c r="AS340">
        <f>IF(doba!$X35&lt;=AS$323,IF(doba!$Y35&gt;AS$323,AS$324,0),0)</f>
        <v>0</v>
      </c>
      <c r="AT340">
        <f>IF(doba!$X35&lt;=AT$323,IF(doba!$Y35&gt;AT$323,AT$324,0),0)</f>
        <v>0</v>
      </c>
      <c r="AU340">
        <f>IF(doba!$X35&lt;=AU$323,IF(doba!$Y35&gt;AU$323,AU$324,0),0)</f>
        <v>0</v>
      </c>
      <c r="AV340">
        <f>IF(doba!$X35&lt;=AV$323,IF(doba!$Y35&gt;AV$323,AV$324,0),0)</f>
        <v>0</v>
      </c>
      <c r="AW340">
        <f>IF(doba!$X35&lt;=AW$323,IF(doba!$Y35&gt;AW$323,AW$324,0),0)</f>
        <v>0</v>
      </c>
      <c r="AX340">
        <f>IF(doba!$X35&lt;=AX$323,IF(doba!$Y35&gt;AX$323,AX$324,0),0)</f>
        <v>0</v>
      </c>
      <c r="AY340">
        <f>IF(doba!$X35&lt;=AY$323,IF(doba!$Y35&gt;AY$323,AY$324,0),0)</f>
        <v>0</v>
      </c>
      <c r="AZ340">
        <f>IF(doba!$X35&lt;=AZ$323,IF(doba!$Y35&gt;AZ$323,AZ$324,0),0)</f>
        <v>0</v>
      </c>
      <c r="BA340">
        <f>IF(doba!$X35&lt;=BA$323,IF(doba!$Y35&gt;BA$323,BA$324,0),0)</f>
        <v>0</v>
      </c>
      <c r="BB340">
        <f>IF(doba!$X35&lt;=BB$323,IF(doba!$Y35&gt;BB$323,BB$324,0),0)</f>
        <v>0</v>
      </c>
      <c r="BC340">
        <f>IF(doba!$X35&lt;=BC$323,IF(doba!$Y35&gt;BC$323,BC$324,0),0)</f>
        <v>0</v>
      </c>
      <c r="BD340">
        <f>IF(doba!$X35&lt;=BD$323,IF(doba!$Y35&gt;BD$323,BD$324,0),0)</f>
        <v>0</v>
      </c>
      <c r="BE340">
        <f>IF(doba!$X35&lt;=BE$323,IF(doba!$Y35&gt;BE$323,BE$324,0),0)</f>
        <v>0</v>
      </c>
      <c r="BF340" s="1">
        <f t="shared" si="13"/>
        <v>0</v>
      </c>
    </row>
    <row r="341" spans="1:58" x14ac:dyDescent="0.2">
      <c r="A341">
        <v>17</v>
      </c>
      <c r="B341">
        <f>doba!$X36</f>
        <v>0</v>
      </c>
      <c r="C341">
        <f>doba!$Y36</f>
        <v>0</v>
      </c>
      <c r="E341">
        <f>IF(doba!$X36&lt;=E$323,IF(doba!$Y36&gt;E$323,E$324,0),0)</f>
        <v>0</v>
      </c>
      <c r="F341">
        <f>IF(doba!$X36&lt;=F$323,IF(doba!$Y36&gt;F$323,F$324,0),0)</f>
        <v>0</v>
      </c>
      <c r="G341">
        <f>IF(doba!$X36&lt;=G$323,IF(doba!$Y36&gt;G$323,G$324,0),0)</f>
        <v>0</v>
      </c>
      <c r="H341">
        <f>IF(doba!$X36&lt;=H$323,IF(doba!$Y36&gt;H$323,H$324,0),0)</f>
        <v>0</v>
      </c>
      <c r="I341">
        <f>IF(doba!$X36&lt;=I$323,IF(doba!$Y36&gt;I$323,I$324,0),0)</f>
        <v>0</v>
      </c>
      <c r="J341">
        <f>IF(doba!$X36&lt;=J$323,IF(doba!$Y36&gt;J$323,J$324,0),0)</f>
        <v>0</v>
      </c>
      <c r="K341">
        <f>IF(doba!$X36&lt;=K$323,IF(doba!$Y36&gt;K$323,K$324,0),0)</f>
        <v>0</v>
      </c>
      <c r="L341">
        <f>IF(doba!$X36&lt;=L$323,IF(doba!$Y36&gt;L$323,L$324,0),0)</f>
        <v>0</v>
      </c>
      <c r="M341">
        <f>IF(doba!$X36&lt;=M$323,IF(doba!$Y36&gt;M$323,M$324,0),0)</f>
        <v>0</v>
      </c>
      <c r="N341">
        <f>IF(doba!$X36&lt;=N$323,IF(doba!$Y36&gt;N$323,N$324,0),0)</f>
        <v>0</v>
      </c>
      <c r="O341">
        <f>IF(doba!$X36&lt;=O$323,IF(doba!$Y36&gt;O$323,O$324,0),0)</f>
        <v>0</v>
      </c>
      <c r="P341">
        <f>IF(doba!$X36&lt;=P$323,IF(doba!$Y36&gt;P$323,P$324,0),0)</f>
        <v>0</v>
      </c>
      <c r="Q341">
        <f>IF(doba!$X36&lt;=Q$323,IF(doba!$Y36&gt;Q$323,Q$324,0),0)</f>
        <v>0</v>
      </c>
      <c r="R341">
        <f>IF(doba!$X36&lt;=R$323,IF(doba!$Y36&gt;R$323,R$324,0),0)</f>
        <v>0</v>
      </c>
      <c r="S341">
        <f>IF(doba!$X36&lt;=S$323,IF(doba!$Y36&gt;S$323,S$324,0),0)</f>
        <v>0</v>
      </c>
      <c r="T341">
        <f>IF(doba!$X36&lt;=T$323,IF(doba!$Y36&gt;T$323,T$324,0),0)</f>
        <v>0</v>
      </c>
      <c r="U341">
        <f>IF(doba!$X36&lt;=U$323,IF(doba!$Y36&gt;U$323,U$324,0),0)</f>
        <v>0</v>
      </c>
      <c r="V341">
        <f>IF(doba!$X36&lt;=V$323,IF(doba!$Y36&gt;V$323,V$324,0),0)</f>
        <v>0</v>
      </c>
      <c r="W341">
        <f>IF(doba!$X36&lt;=W$323,IF(doba!$Y36&gt;W$323,W$324,0),0)</f>
        <v>0</v>
      </c>
      <c r="X341">
        <f>IF(doba!$X36&lt;=X$323,IF(doba!$Y36&gt;X$323,X$324,0),0)</f>
        <v>0</v>
      </c>
      <c r="Y341">
        <f>IF(doba!$X36&lt;=Y$323,IF(doba!$Y36&gt;Y$323,Y$324,0),0)</f>
        <v>0</v>
      </c>
      <c r="Z341">
        <f>IF(doba!$X36&lt;=Z$323,IF(doba!$Y36&gt;Z$323,Z$324,0),0)</f>
        <v>0</v>
      </c>
      <c r="AA341">
        <f>IF(doba!$X36&lt;=AA$323,IF(doba!$Y36&gt;AA$323,AA$324,0),0)</f>
        <v>0</v>
      </c>
      <c r="AB341">
        <f>IF(doba!$X36&lt;=AB$323,IF(doba!$Y36&gt;AB$323,AB$324,0),0)</f>
        <v>0</v>
      </c>
      <c r="AC341" s="1">
        <f t="shared" si="12"/>
        <v>0</v>
      </c>
      <c r="AH341">
        <f>IF(doba!$X36&lt;=AH$323,IF(doba!$Y36&gt;AH$323,AH$324,0),0)</f>
        <v>0</v>
      </c>
      <c r="AI341">
        <f>IF(doba!$X36&lt;=AI$323,IF(doba!$Y36&gt;AI$323,AI$324,0),0)</f>
        <v>0</v>
      </c>
      <c r="AJ341">
        <f>IF(doba!$X36&lt;=AJ$323,IF(doba!$Y36&gt;AJ$323,AJ$324,0),0)</f>
        <v>0</v>
      </c>
      <c r="AK341">
        <f>IF(doba!$X36&lt;=AK$323,IF(doba!$Y36&gt;AK$323,AK$324,0),0)</f>
        <v>0</v>
      </c>
      <c r="AL341">
        <f>IF(doba!$X36&lt;=AL$323,IF(doba!$Y36&gt;AL$323,AL$324,0),0)</f>
        <v>0</v>
      </c>
      <c r="AM341">
        <f>IF(doba!$X36&lt;=AM$323,IF(doba!$Y36&gt;AM$323,AM$324,0),0)</f>
        <v>0</v>
      </c>
      <c r="AN341">
        <f>IF(doba!$X36&lt;=AN$323,IF(doba!$Y36&gt;AN$323,AN$324,0),0)</f>
        <v>0</v>
      </c>
      <c r="AO341">
        <f>IF(doba!$X36&lt;=AO$323,IF(doba!$Y36&gt;AO$323,AO$324,0),0)</f>
        <v>0</v>
      </c>
      <c r="AP341">
        <f>IF(doba!$X36&lt;=AP$323,IF(doba!$Y36&gt;AP$323,AP$324,0),0)</f>
        <v>0</v>
      </c>
      <c r="AQ341">
        <f>IF(doba!$X36&lt;=AQ$323,IF(doba!$Y36&gt;AQ$323,AQ$324,0),0)</f>
        <v>0</v>
      </c>
      <c r="AR341">
        <f>IF(doba!$X36&lt;=AR$323,IF(doba!$Y36&gt;AR$323,AR$324,0),0)</f>
        <v>0</v>
      </c>
      <c r="AS341">
        <f>IF(doba!$X36&lt;=AS$323,IF(doba!$Y36&gt;AS$323,AS$324,0),0)</f>
        <v>0</v>
      </c>
      <c r="AT341">
        <f>IF(doba!$X36&lt;=AT$323,IF(doba!$Y36&gt;AT$323,AT$324,0),0)</f>
        <v>0</v>
      </c>
      <c r="AU341">
        <f>IF(doba!$X36&lt;=AU$323,IF(doba!$Y36&gt;AU$323,AU$324,0),0)</f>
        <v>0</v>
      </c>
      <c r="AV341">
        <f>IF(doba!$X36&lt;=AV$323,IF(doba!$Y36&gt;AV$323,AV$324,0),0)</f>
        <v>0</v>
      </c>
      <c r="AW341">
        <f>IF(doba!$X36&lt;=AW$323,IF(doba!$Y36&gt;AW$323,AW$324,0),0)</f>
        <v>0</v>
      </c>
      <c r="AX341">
        <f>IF(doba!$X36&lt;=AX$323,IF(doba!$Y36&gt;AX$323,AX$324,0),0)</f>
        <v>0</v>
      </c>
      <c r="AY341">
        <f>IF(doba!$X36&lt;=AY$323,IF(doba!$Y36&gt;AY$323,AY$324,0),0)</f>
        <v>0</v>
      </c>
      <c r="AZ341">
        <f>IF(doba!$X36&lt;=AZ$323,IF(doba!$Y36&gt;AZ$323,AZ$324,0),0)</f>
        <v>0</v>
      </c>
      <c r="BA341">
        <f>IF(doba!$X36&lt;=BA$323,IF(doba!$Y36&gt;BA$323,BA$324,0),0)</f>
        <v>0</v>
      </c>
      <c r="BB341">
        <f>IF(doba!$X36&lt;=BB$323,IF(doba!$Y36&gt;BB$323,BB$324,0),0)</f>
        <v>0</v>
      </c>
      <c r="BC341">
        <f>IF(doba!$X36&lt;=BC$323,IF(doba!$Y36&gt;BC$323,BC$324,0),0)</f>
        <v>0</v>
      </c>
      <c r="BD341">
        <f>IF(doba!$X36&lt;=BD$323,IF(doba!$Y36&gt;BD$323,BD$324,0),0)</f>
        <v>0</v>
      </c>
      <c r="BE341">
        <f>IF(doba!$X36&lt;=BE$323,IF(doba!$Y36&gt;BE$323,BE$324,0),0)</f>
        <v>0</v>
      </c>
      <c r="BF341" s="1">
        <f t="shared" si="13"/>
        <v>0</v>
      </c>
    </row>
    <row r="342" spans="1:58" x14ac:dyDescent="0.2">
      <c r="A342">
        <v>18</v>
      </c>
      <c r="B342">
        <f>doba!$X37</f>
        <v>0</v>
      </c>
      <c r="C342">
        <f>doba!$Y37</f>
        <v>0</v>
      </c>
      <c r="E342">
        <f>IF(doba!$X37&lt;=E$323,IF(doba!$Y37&gt;E$323,E$324,0),0)</f>
        <v>0</v>
      </c>
      <c r="F342">
        <f>IF(doba!$X37&lt;=F$323,IF(doba!$Y37&gt;F$323,F$324,0),0)</f>
        <v>0</v>
      </c>
      <c r="G342">
        <f>IF(doba!$X37&lt;=G$323,IF(doba!$Y37&gt;G$323,G$324,0),0)</f>
        <v>0</v>
      </c>
      <c r="H342">
        <f>IF(doba!$X37&lt;=H$323,IF(doba!$Y37&gt;H$323,H$324,0),0)</f>
        <v>0</v>
      </c>
      <c r="I342">
        <f>IF(doba!$X37&lt;=I$323,IF(doba!$Y37&gt;I$323,I$324,0),0)</f>
        <v>0</v>
      </c>
      <c r="J342">
        <f>IF(doba!$X37&lt;=J$323,IF(doba!$Y37&gt;J$323,J$324,0),0)</f>
        <v>0</v>
      </c>
      <c r="K342">
        <f>IF(doba!$X37&lt;=K$323,IF(doba!$Y37&gt;K$323,K$324,0),0)</f>
        <v>0</v>
      </c>
      <c r="L342">
        <f>IF(doba!$X37&lt;=L$323,IF(doba!$Y37&gt;L$323,L$324,0),0)</f>
        <v>0</v>
      </c>
      <c r="M342">
        <f>IF(doba!$X37&lt;=M$323,IF(doba!$Y37&gt;M$323,M$324,0),0)</f>
        <v>0</v>
      </c>
      <c r="N342">
        <f>IF(doba!$X37&lt;=N$323,IF(doba!$Y37&gt;N$323,N$324,0),0)</f>
        <v>0</v>
      </c>
      <c r="O342">
        <f>IF(doba!$X37&lt;=O$323,IF(doba!$Y37&gt;O$323,O$324,0),0)</f>
        <v>0</v>
      </c>
      <c r="P342">
        <f>IF(doba!$X37&lt;=P$323,IF(doba!$Y37&gt;P$323,P$324,0),0)</f>
        <v>0</v>
      </c>
      <c r="Q342">
        <f>IF(doba!$X37&lt;=Q$323,IF(doba!$Y37&gt;Q$323,Q$324,0),0)</f>
        <v>0</v>
      </c>
      <c r="R342">
        <f>IF(doba!$X37&lt;=R$323,IF(doba!$Y37&gt;R$323,R$324,0),0)</f>
        <v>0</v>
      </c>
      <c r="S342">
        <f>IF(doba!$X37&lt;=S$323,IF(doba!$Y37&gt;S$323,S$324,0),0)</f>
        <v>0</v>
      </c>
      <c r="T342">
        <f>IF(doba!$X37&lt;=T$323,IF(doba!$Y37&gt;T$323,T$324,0),0)</f>
        <v>0</v>
      </c>
      <c r="U342">
        <f>IF(doba!$X37&lt;=U$323,IF(doba!$Y37&gt;U$323,U$324,0),0)</f>
        <v>0</v>
      </c>
      <c r="V342">
        <f>IF(doba!$X37&lt;=V$323,IF(doba!$Y37&gt;V$323,V$324,0),0)</f>
        <v>0</v>
      </c>
      <c r="W342">
        <f>IF(doba!$X37&lt;=W$323,IF(doba!$Y37&gt;W$323,W$324,0),0)</f>
        <v>0</v>
      </c>
      <c r="X342">
        <f>IF(doba!$X37&lt;=X$323,IF(doba!$Y37&gt;X$323,X$324,0),0)</f>
        <v>0</v>
      </c>
      <c r="Y342">
        <f>IF(doba!$X37&lt;=Y$323,IF(doba!$Y37&gt;Y$323,Y$324,0),0)</f>
        <v>0</v>
      </c>
      <c r="Z342">
        <f>IF(doba!$X37&lt;=Z$323,IF(doba!$Y37&gt;Z$323,Z$324,0),0)</f>
        <v>0</v>
      </c>
      <c r="AA342">
        <f>IF(doba!$X37&lt;=AA$323,IF(doba!$Y37&gt;AA$323,AA$324,0),0)</f>
        <v>0</v>
      </c>
      <c r="AB342">
        <f>IF(doba!$X37&lt;=AB$323,IF(doba!$Y37&gt;AB$323,AB$324,0),0)</f>
        <v>0</v>
      </c>
      <c r="AC342" s="1">
        <f t="shared" si="12"/>
        <v>0</v>
      </c>
      <c r="AH342">
        <f>IF(doba!$X37&lt;=AH$323,IF(doba!$Y37&gt;AH$323,AH$324,0),0)</f>
        <v>0</v>
      </c>
      <c r="AI342">
        <f>IF(doba!$X37&lt;=AI$323,IF(doba!$Y37&gt;AI$323,AI$324,0),0)</f>
        <v>0</v>
      </c>
      <c r="AJ342">
        <f>IF(doba!$X37&lt;=AJ$323,IF(doba!$Y37&gt;AJ$323,AJ$324,0),0)</f>
        <v>0</v>
      </c>
      <c r="AK342">
        <f>IF(doba!$X37&lt;=AK$323,IF(doba!$Y37&gt;AK$323,AK$324,0),0)</f>
        <v>0</v>
      </c>
      <c r="AL342">
        <f>IF(doba!$X37&lt;=AL$323,IF(doba!$Y37&gt;AL$323,AL$324,0),0)</f>
        <v>0</v>
      </c>
      <c r="AM342">
        <f>IF(doba!$X37&lt;=AM$323,IF(doba!$Y37&gt;AM$323,AM$324,0),0)</f>
        <v>0</v>
      </c>
      <c r="AN342">
        <f>IF(doba!$X37&lt;=AN$323,IF(doba!$Y37&gt;AN$323,AN$324,0),0)</f>
        <v>0</v>
      </c>
      <c r="AO342">
        <f>IF(doba!$X37&lt;=AO$323,IF(doba!$Y37&gt;AO$323,AO$324,0),0)</f>
        <v>0</v>
      </c>
      <c r="AP342">
        <f>IF(doba!$X37&lt;=AP$323,IF(doba!$Y37&gt;AP$323,AP$324,0),0)</f>
        <v>0</v>
      </c>
      <c r="AQ342">
        <f>IF(doba!$X37&lt;=AQ$323,IF(doba!$Y37&gt;AQ$323,AQ$324,0),0)</f>
        <v>0</v>
      </c>
      <c r="AR342">
        <f>IF(doba!$X37&lt;=AR$323,IF(doba!$Y37&gt;AR$323,AR$324,0),0)</f>
        <v>0</v>
      </c>
      <c r="AS342">
        <f>IF(doba!$X37&lt;=AS$323,IF(doba!$Y37&gt;AS$323,AS$324,0),0)</f>
        <v>0</v>
      </c>
      <c r="AT342">
        <f>IF(doba!$X37&lt;=AT$323,IF(doba!$Y37&gt;AT$323,AT$324,0),0)</f>
        <v>0</v>
      </c>
      <c r="AU342">
        <f>IF(doba!$X37&lt;=AU$323,IF(doba!$Y37&gt;AU$323,AU$324,0),0)</f>
        <v>0</v>
      </c>
      <c r="AV342">
        <f>IF(doba!$X37&lt;=AV$323,IF(doba!$Y37&gt;AV$323,AV$324,0),0)</f>
        <v>0</v>
      </c>
      <c r="AW342">
        <f>IF(doba!$X37&lt;=AW$323,IF(doba!$Y37&gt;AW$323,AW$324,0),0)</f>
        <v>0</v>
      </c>
      <c r="AX342">
        <f>IF(doba!$X37&lt;=AX$323,IF(doba!$Y37&gt;AX$323,AX$324,0),0)</f>
        <v>0</v>
      </c>
      <c r="AY342">
        <f>IF(doba!$X37&lt;=AY$323,IF(doba!$Y37&gt;AY$323,AY$324,0),0)</f>
        <v>0</v>
      </c>
      <c r="AZ342">
        <f>IF(doba!$X37&lt;=AZ$323,IF(doba!$Y37&gt;AZ$323,AZ$324,0),0)</f>
        <v>0</v>
      </c>
      <c r="BA342">
        <f>IF(doba!$X37&lt;=BA$323,IF(doba!$Y37&gt;BA$323,BA$324,0),0)</f>
        <v>0</v>
      </c>
      <c r="BB342">
        <f>IF(doba!$X37&lt;=BB$323,IF(doba!$Y37&gt;BB$323,BB$324,0),0)</f>
        <v>0</v>
      </c>
      <c r="BC342">
        <f>IF(doba!$X37&lt;=BC$323,IF(doba!$Y37&gt;BC$323,BC$324,0),0)</f>
        <v>0</v>
      </c>
      <c r="BD342">
        <f>IF(doba!$X37&lt;=BD$323,IF(doba!$Y37&gt;BD$323,BD$324,0),0)</f>
        <v>0</v>
      </c>
      <c r="BE342">
        <f>IF(doba!$X37&lt;=BE$323,IF(doba!$Y37&gt;BE$323,BE$324,0),0)</f>
        <v>0</v>
      </c>
      <c r="BF342" s="1">
        <f t="shared" si="13"/>
        <v>0</v>
      </c>
    </row>
    <row r="343" spans="1:58" x14ac:dyDescent="0.2">
      <c r="A343">
        <v>19</v>
      </c>
      <c r="B343">
        <f>doba!$X38</f>
        <v>0</v>
      </c>
      <c r="C343">
        <f>doba!$Y38</f>
        <v>0</v>
      </c>
      <c r="E343">
        <f>IF(doba!$X38&lt;=E$323,IF(doba!$Y38&gt;E$323,E$324,0),0)</f>
        <v>0</v>
      </c>
      <c r="F343">
        <f>IF(doba!$X38&lt;=F$323,IF(doba!$Y38&gt;F$323,F$324,0),0)</f>
        <v>0</v>
      </c>
      <c r="G343">
        <f>IF(doba!$X38&lt;=G$323,IF(doba!$Y38&gt;G$323,G$324,0),0)</f>
        <v>0</v>
      </c>
      <c r="H343">
        <f>IF(doba!$X38&lt;=H$323,IF(doba!$Y38&gt;H$323,H$324,0),0)</f>
        <v>0</v>
      </c>
      <c r="I343">
        <f>IF(doba!$X38&lt;=I$323,IF(doba!$Y38&gt;I$323,I$324,0),0)</f>
        <v>0</v>
      </c>
      <c r="J343">
        <f>IF(doba!$X38&lt;=J$323,IF(doba!$Y38&gt;J$323,J$324,0),0)</f>
        <v>0</v>
      </c>
      <c r="K343">
        <f>IF(doba!$X38&lt;=K$323,IF(doba!$Y38&gt;K$323,K$324,0),0)</f>
        <v>0</v>
      </c>
      <c r="L343">
        <f>IF(doba!$X38&lt;=L$323,IF(doba!$Y38&gt;L$323,L$324,0),0)</f>
        <v>0</v>
      </c>
      <c r="M343">
        <f>IF(doba!$X38&lt;=M$323,IF(doba!$Y38&gt;M$323,M$324,0),0)</f>
        <v>0</v>
      </c>
      <c r="N343">
        <f>IF(doba!$X38&lt;=N$323,IF(doba!$Y38&gt;N$323,N$324,0),0)</f>
        <v>0</v>
      </c>
      <c r="O343">
        <f>IF(doba!$X38&lt;=O$323,IF(doba!$Y38&gt;O$323,O$324,0),0)</f>
        <v>0</v>
      </c>
      <c r="P343">
        <f>IF(doba!$X38&lt;=P$323,IF(doba!$Y38&gt;P$323,P$324,0),0)</f>
        <v>0</v>
      </c>
      <c r="Q343">
        <f>IF(doba!$X38&lt;=Q$323,IF(doba!$Y38&gt;Q$323,Q$324,0),0)</f>
        <v>0</v>
      </c>
      <c r="R343">
        <f>IF(doba!$X38&lt;=R$323,IF(doba!$Y38&gt;R$323,R$324,0),0)</f>
        <v>0</v>
      </c>
      <c r="S343">
        <f>IF(doba!$X38&lt;=S$323,IF(doba!$Y38&gt;S$323,S$324,0),0)</f>
        <v>0</v>
      </c>
      <c r="T343">
        <f>IF(doba!$X38&lt;=T$323,IF(doba!$Y38&gt;T$323,T$324,0),0)</f>
        <v>0</v>
      </c>
      <c r="U343">
        <f>IF(doba!$X38&lt;=U$323,IF(doba!$Y38&gt;U$323,U$324,0),0)</f>
        <v>0</v>
      </c>
      <c r="V343">
        <f>IF(doba!$X38&lt;=V$323,IF(doba!$Y38&gt;V$323,V$324,0),0)</f>
        <v>0</v>
      </c>
      <c r="W343">
        <f>IF(doba!$X38&lt;=W$323,IF(doba!$Y38&gt;W$323,W$324,0),0)</f>
        <v>0</v>
      </c>
      <c r="X343">
        <f>IF(doba!$X38&lt;=X$323,IF(doba!$Y38&gt;X$323,X$324,0),0)</f>
        <v>0</v>
      </c>
      <c r="Y343">
        <f>IF(doba!$X38&lt;=Y$323,IF(doba!$Y38&gt;Y$323,Y$324,0),0)</f>
        <v>0</v>
      </c>
      <c r="Z343">
        <f>IF(doba!$X38&lt;=Z$323,IF(doba!$Y38&gt;Z$323,Z$324,0),0)</f>
        <v>0</v>
      </c>
      <c r="AA343">
        <f>IF(doba!$X38&lt;=AA$323,IF(doba!$Y38&gt;AA$323,AA$324,0),0)</f>
        <v>0</v>
      </c>
      <c r="AB343">
        <f>IF(doba!$X38&lt;=AB$323,IF(doba!$Y38&gt;AB$323,AB$324,0),0)</f>
        <v>0</v>
      </c>
      <c r="AC343" s="1">
        <f t="shared" si="12"/>
        <v>0</v>
      </c>
      <c r="AH343">
        <f>IF(doba!$X38&lt;=AH$323,IF(doba!$Y38&gt;AH$323,AH$324,0),0)</f>
        <v>0</v>
      </c>
      <c r="AI343">
        <f>IF(doba!$X38&lt;=AI$323,IF(doba!$Y38&gt;AI$323,AI$324,0),0)</f>
        <v>0</v>
      </c>
      <c r="AJ343">
        <f>IF(doba!$X38&lt;=AJ$323,IF(doba!$Y38&gt;AJ$323,AJ$324,0),0)</f>
        <v>0</v>
      </c>
      <c r="AK343">
        <f>IF(doba!$X38&lt;=AK$323,IF(doba!$Y38&gt;AK$323,AK$324,0),0)</f>
        <v>0</v>
      </c>
      <c r="AL343">
        <f>IF(doba!$X38&lt;=AL$323,IF(doba!$Y38&gt;AL$323,AL$324,0),0)</f>
        <v>0</v>
      </c>
      <c r="AM343">
        <f>IF(doba!$X38&lt;=AM$323,IF(doba!$Y38&gt;AM$323,AM$324,0),0)</f>
        <v>0</v>
      </c>
      <c r="AN343">
        <f>IF(doba!$X38&lt;=AN$323,IF(doba!$Y38&gt;AN$323,AN$324,0),0)</f>
        <v>0</v>
      </c>
      <c r="AO343">
        <f>IF(doba!$X38&lt;=AO$323,IF(doba!$Y38&gt;AO$323,AO$324,0),0)</f>
        <v>0</v>
      </c>
      <c r="AP343">
        <f>IF(doba!$X38&lt;=AP$323,IF(doba!$Y38&gt;AP$323,AP$324,0),0)</f>
        <v>0</v>
      </c>
      <c r="AQ343">
        <f>IF(doba!$X38&lt;=AQ$323,IF(doba!$Y38&gt;AQ$323,AQ$324,0),0)</f>
        <v>0</v>
      </c>
      <c r="AR343">
        <f>IF(doba!$X38&lt;=AR$323,IF(doba!$Y38&gt;AR$323,AR$324,0),0)</f>
        <v>0</v>
      </c>
      <c r="AS343">
        <f>IF(doba!$X38&lt;=AS$323,IF(doba!$Y38&gt;AS$323,AS$324,0),0)</f>
        <v>0</v>
      </c>
      <c r="AT343">
        <f>IF(doba!$X38&lt;=AT$323,IF(doba!$Y38&gt;AT$323,AT$324,0),0)</f>
        <v>0</v>
      </c>
      <c r="AU343">
        <f>IF(doba!$X38&lt;=AU$323,IF(doba!$Y38&gt;AU$323,AU$324,0),0)</f>
        <v>0</v>
      </c>
      <c r="AV343">
        <f>IF(doba!$X38&lt;=AV$323,IF(doba!$Y38&gt;AV$323,AV$324,0),0)</f>
        <v>0</v>
      </c>
      <c r="AW343">
        <f>IF(doba!$X38&lt;=AW$323,IF(doba!$Y38&gt;AW$323,AW$324,0),0)</f>
        <v>0</v>
      </c>
      <c r="AX343">
        <f>IF(doba!$X38&lt;=AX$323,IF(doba!$Y38&gt;AX$323,AX$324,0),0)</f>
        <v>0</v>
      </c>
      <c r="AY343">
        <f>IF(doba!$X38&lt;=AY$323,IF(doba!$Y38&gt;AY$323,AY$324,0),0)</f>
        <v>0</v>
      </c>
      <c r="AZ343">
        <f>IF(doba!$X38&lt;=AZ$323,IF(doba!$Y38&gt;AZ$323,AZ$324,0),0)</f>
        <v>0</v>
      </c>
      <c r="BA343">
        <f>IF(doba!$X38&lt;=BA$323,IF(doba!$Y38&gt;BA$323,BA$324,0),0)</f>
        <v>0</v>
      </c>
      <c r="BB343">
        <f>IF(doba!$X38&lt;=BB$323,IF(doba!$Y38&gt;BB$323,BB$324,0),0)</f>
        <v>0</v>
      </c>
      <c r="BC343">
        <f>IF(doba!$X38&lt;=BC$323,IF(doba!$Y38&gt;BC$323,BC$324,0),0)</f>
        <v>0</v>
      </c>
      <c r="BD343">
        <f>IF(doba!$X38&lt;=BD$323,IF(doba!$Y38&gt;BD$323,BD$324,0),0)</f>
        <v>0</v>
      </c>
      <c r="BE343">
        <f>IF(doba!$X38&lt;=BE$323,IF(doba!$Y38&gt;BE$323,BE$324,0),0)</f>
        <v>0</v>
      </c>
      <c r="BF343" s="1">
        <f t="shared" si="13"/>
        <v>0</v>
      </c>
    </row>
    <row r="344" spans="1:58" x14ac:dyDescent="0.2">
      <c r="A344">
        <v>20</v>
      </c>
      <c r="B344">
        <f>doba!$X39</f>
        <v>0</v>
      </c>
      <c r="C344">
        <f>doba!$Y39</f>
        <v>0</v>
      </c>
      <c r="E344">
        <f>IF(doba!$X39&lt;=E$323,IF(doba!$Y39&gt;E$323,E$324,0),0)</f>
        <v>0</v>
      </c>
      <c r="F344">
        <f>IF(doba!$X39&lt;=F$323,IF(doba!$Y39&gt;F$323,F$324,0),0)</f>
        <v>0</v>
      </c>
      <c r="G344">
        <f>IF(doba!$X39&lt;=G$323,IF(doba!$Y39&gt;G$323,G$324,0),0)</f>
        <v>0</v>
      </c>
      <c r="H344">
        <f>IF(doba!$X39&lt;=H$323,IF(doba!$Y39&gt;H$323,H$324,0),0)</f>
        <v>0</v>
      </c>
      <c r="I344">
        <f>IF(doba!$X39&lt;=I$323,IF(doba!$Y39&gt;I$323,I$324,0),0)</f>
        <v>0</v>
      </c>
      <c r="J344">
        <f>IF(doba!$X39&lt;=J$323,IF(doba!$Y39&gt;J$323,J$324,0),0)</f>
        <v>0</v>
      </c>
      <c r="K344">
        <f>IF(doba!$X39&lt;=K$323,IF(doba!$Y39&gt;K$323,K$324,0),0)</f>
        <v>0</v>
      </c>
      <c r="L344">
        <f>IF(doba!$X39&lt;=L$323,IF(doba!$Y39&gt;L$323,L$324,0),0)</f>
        <v>0</v>
      </c>
      <c r="M344">
        <f>IF(doba!$X39&lt;=M$323,IF(doba!$Y39&gt;M$323,M$324,0),0)</f>
        <v>0</v>
      </c>
      <c r="N344">
        <f>IF(doba!$X39&lt;=N$323,IF(doba!$Y39&gt;N$323,N$324,0),0)</f>
        <v>0</v>
      </c>
      <c r="O344">
        <f>IF(doba!$X39&lt;=O$323,IF(doba!$Y39&gt;O$323,O$324,0),0)</f>
        <v>0</v>
      </c>
      <c r="P344">
        <f>IF(doba!$X39&lt;=P$323,IF(doba!$Y39&gt;P$323,P$324,0),0)</f>
        <v>0</v>
      </c>
      <c r="Q344">
        <f>IF(doba!$X39&lt;=Q$323,IF(doba!$Y39&gt;Q$323,Q$324,0),0)</f>
        <v>0</v>
      </c>
      <c r="R344">
        <f>IF(doba!$X39&lt;=R$323,IF(doba!$Y39&gt;R$323,R$324,0),0)</f>
        <v>0</v>
      </c>
      <c r="S344">
        <f>IF(doba!$X39&lt;=S$323,IF(doba!$Y39&gt;S$323,S$324,0),0)</f>
        <v>0</v>
      </c>
      <c r="T344">
        <f>IF(doba!$X39&lt;=T$323,IF(doba!$Y39&gt;T$323,T$324,0),0)</f>
        <v>0</v>
      </c>
      <c r="U344">
        <f>IF(doba!$X39&lt;=U$323,IF(doba!$Y39&gt;U$323,U$324,0),0)</f>
        <v>0</v>
      </c>
      <c r="V344">
        <f>IF(doba!$X39&lt;=V$323,IF(doba!$Y39&gt;V$323,V$324,0),0)</f>
        <v>0</v>
      </c>
      <c r="W344">
        <f>IF(doba!$X39&lt;=W$323,IF(doba!$Y39&gt;W$323,W$324,0),0)</f>
        <v>0</v>
      </c>
      <c r="X344">
        <f>IF(doba!$X39&lt;=X$323,IF(doba!$Y39&gt;X$323,X$324,0),0)</f>
        <v>0</v>
      </c>
      <c r="Y344">
        <f>IF(doba!$X39&lt;=Y$323,IF(doba!$Y39&gt;Y$323,Y$324,0),0)</f>
        <v>0</v>
      </c>
      <c r="Z344">
        <f>IF(doba!$X39&lt;=Z$323,IF(doba!$Y39&gt;Z$323,Z$324,0),0)</f>
        <v>0</v>
      </c>
      <c r="AA344">
        <f>IF(doba!$X39&lt;=AA$323,IF(doba!$Y39&gt;AA$323,AA$324,0),0)</f>
        <v>0</v>
      </c>
      <c r="AB344">
        <f>IF(doba!$X39&lt;=AB$323,IF(doba!$Y39&gt;AB$323,AB$324,0),0)</f>
        <v>0</v>
      </c>
      <c r="AC344" s="1">
        <f t="shared" si="12"/>
        <v>0</v>
      </c>
      <c r="AH344">
        <f>IF(doba!$X39&lt;=AH$323,IF(doba!$Y39&gt;AH$323,AH$324,0),0)</f>
        <v>0</v>
      </c>
      <c r="AI344">
        <f>IF(doba!$X39&lt;=AI$323,IF(doba!$Y39&gt;AI$323,AI$324,0),0)</f>
        <v>0</v>
      </c>
      <c r="AJ344">
        <f>IF(doba!$X39&lt;=AJ$323,IF(doba!$Y39&gt;AJ$323,AJ$324,0),0)</f>
        <v>0</v>
      </c>
      <c r="AK344">
        <f>IF(doba!$X39&lt;=AK$323,IF(doba!$Y39&gt;AK$323,AK$324,0),0)</f>
        <v>0</v>
      </c>
      <c r="AL344">
        <f>IF(doba!$X39&lt;=AL$323,IF(doba!$Y39&gt;AL$323,AL$324,0),0)</f>
        <v>0</v>
      </c>
      <c r="AM344">
        <f>IF(doba!$X39&lt;=AM$323,IF(doba!$Y39&gt;AM$323,AM$324,0),0)</f>
        <v>0</v>
      </c>
      <c r="AN344">
        <f>IF(doba!$X39&lt;=AN$323,IF(doba!$Y39&gt;AN$323,AN$324,0),0)</f>
        <v>0</v>
      </c>
      <c r="AO344">
        <f>IF(doba!$X39&lt;=AO$323,IF(doba!$Y39&gt;AO$323,AO$324,0),0)</f>
        <v>0</v>
      </c>
      <c r="AP344">
        <f>IF(doba!$X39&lt;=AP$323,IF(doba!$Y39&gt;AP$323,AP$324,0),0)</f>
        <v>0</v>
      </c>
      <c r="AQ344">
        <f>IF(doba!$X39&lt;=AQ$323,IF(doba!$Y39&gt;AQ$323,AQ$324,0),0)</f>
        <v>0</v>
      </c>
      <c r="AR344">
        <f>IF(doba!$X39&lt;=AR$323,IF(doba!$Y39&gt;AR$323,AR$324,0),0)</f>
        <v>0</v>
      </c>
      <c r="AS344">
        <f>IF(doba!$X39&lt;=AS$323,IF(doba!$Y39&gt;AS$323,AS$324,0),0)</f>
        <v>0</v>
      </c>
      <c r="AT344">
        <f>IF(doba!$X39&lt;=AT$323,IF(doba!$Y39&gt;AT$323,AT$324,0),0)</f>
        <v>0</v>
      </c>
      <c r="AU344">
        <f>IF(doba!$X39&lt;=AU$323,IF(doba!$Y39&gt;AU$323,AU$324,0),0)</f>
        <v>0</v>
      </c>
      <c r="AV344">
        <f>IF(doba!$X39&lt;=AV$323,IF(doba!$Y39&gt;AV$323,AV$324,0),0)</f>
        <v>0</v>
      </c>
      <c r="AW344">
        <f>IF(doba!$X39&lt;=AW$323,IF(doba!$Y39&gt;AW$323,AW$324,0),0)</f>
        <v>0</v>
      </c>
      <c r="AX344">
        <f>IF(doba!$X39&lt;=AX$323,IF(doba!$Y39&gt;AX$323,AX$324,0),0)</f>
        <v>0</v>
      </c>
      <c r="AY344">
        <f>IF(doba!$X39&lt;=AY$323,IF(doba!$Y39&gt;AY$323,AY$324,0),0)</f>
        <v>0</v>
      </c>
      <c r="AZ344">
        <f>IF(doba!$X39&lt;=AZ$323,IF(doba!$Y39&gt;AZ$323,AZ$324,0),0)</f>
        <v>0</v>
      </c>
      <c r="BA344">
        <f>IF(doba!$X39&lt;=BA$323,IF(doba!$Y39&gt;BA$323,BA$324,0),0)</f>
        <v>0</v>
      </c>
      <c r="BB344">
        <f>IF(doba!$X39&lt;=BB$323,IF(doba!$Y39&gt;BB$323,BB$324,0),0)</f>
        <v>0</v>
      </c>
      <c r="BC344">
        <f>IF(doba!$X39&lt;=BC$323,IF(doba!$Y39&gt;BC$323,BC$324,0),0)</f>
        <v>0</v>
      </c>
      <c r="BD344">
        <f>IF(doba!$X39&lt;=BD$323,IF(doba!$Y39&gt;BD$323,BD$324,0),0)</f>
        <v>0</v>
      </c>
      <c r="BE344">
        <f>IF(doba!$X39&lt;=BE$323,IF(doba!$Y39&gt;BE$323,BE$324,0),0)</f>
        <v>0</v>
      </c>
      <c r="BF344" s="1">
        <f t="shared" si="13"/>
        <v>0</v>
      </c>
    </row>
    <row r="345" spans="1:58" x14ac:dyDescent="0.2">
      <c r="A345">
        <v>21</v>
      </c>
      <c r="B345">
        <f>doba!$X40</f>
        <v>0</v>
      </c>
      <c r="C345">
        <f>doba!$Y40</f>
        <v>0</v>
      </c>
      <c r="E345">
        <f>IF(doba!$X40&lt;=E$323,IF(doba!$Y40&gt;E$323,E$324,0),0)</f>
        <v>0</v>
      </c>
      <c r="F345">
        <f>IF(doba!$X40&lt;=F$323,IF(doba!$Y40&gt;F$323,F$324,0),0)</f>
        <v>0</v>
      </c>
      <c r="G345">
        <f>IF(doba!$X40&lt;=G$323,IF(doba!$Y40&gt;G$323,G$324,0),0)</f>
        <v>0</v>
      </c>
      <c r="H345">
        <f>IF(doba!$X40&lt;=H$323,IF(doba!$Y40&gt;H$323,H$324,0),0)</f>
        <v>0</v>
      </c>
      <c r="I345">
        <f>IF(doba!$X40&lt;=I$323,IF(doba!$Y40&gt;I$323,I$324,0),0)</f>
        <v>0</v>
      </c>
      <c r="J345">
        <f>IF(doba!$X40&lt;=J$323,IF(doba!$Y40&gt;J$323,J$324,0),0)</f>
        <v>0</v>
      </c>
      <c r="K345">
        <f>IF(doba!$X40&lt;=K$323,IF(doba!$Y40&gt;K$323,K$324,0),0)</f>
        <v>0</v>
      </c>
      <c r="L345">
        <f>IF(doba!$X40&lt;=L$323,IF(doba!$Y40&gt;L$323,L$324,0),0)</f>
        <v>0</v>
      </c>
      <c r="M345">
        <f>IF(doba!$X40&lt;=M$323,IF(doba!$Y40&gt;M$323,M$324,0),0)</f>
        <v>0</v>
      </c>
      <c r="N345">
        <f>IF(doba!$X40&lt;=N$323,IF(doba!$Y40&gt;N$323,N$324,0),0)</f>
        <v>0</v>
      </c>
      <c r="O345">
        <f>IF(doba!$X40&lt;=O$323,IF(doba!$Y40&gt;O$323,O$324,0),0)</f>
        <v>0</v>
      </c>
      <c r="P345">
        <f>IF(doba!$X40&lt;=P$323,IF(doba!$Y40&gt;P$323,P$324,0),0)</f>
        <v>0</v>
      </c>
      <c r="Q345">
        <f>IF(doba!$X40&lt;=Q$323,IF(doba!$Y40&gt;Q$323,Q$324,0),0)</f>
        <v>0</v>
      </c>
      <c r="R345">
        <f>IF(doba!$X40&lt;=R$323,IF(doba!$Y40&gt;R$323,R$324,0),0)</f>
        <v>0</v>
      </c>
      <c r="S345">
        <f>IF(doba!$X40&lt;=S$323,IF(doba!$Y40&gt;S$323,S$324,0),0)</f>
        <v>0</v>
      </c>
      <c r="T345">
        <f>IF(doba!$X40&lt;=T$323,IF(doba!$Y40&gt;T$323,T$324,0),0)</f>
        <v>0</v>
      </c>
      <c r="U345">
        <f>IF(doba!$X40&lt;=U$323,IF(doba!$Y40&gt;U$323,U$324,0),0)</f>
        <v>0</v>
      </c>
      <c r="V345">
        <f>IF(doba!$X40&lt;=V$323,IF(doba!$Y40&gt;V$323,V$324,0),0)</f>
        <v>0</v>
      </c>
      <c r="W345">
        <f>IF(doba!$X40&lt;=W$323,IF(doba!$Y40&gt;W$323,W$324,0),0)</f>
        <v>0</v>
      </c>
      <c r="X345">
        <f>IF(doba!$X40&lt;=X$323,IF(doba!$Y40&gt;X$323,X$324,0),0)</f>
        <v>0</v>
      </c>
      <c r="Y345">
        <f>IF(doba!$X40&lt;=Y$323,IF(doba!$Y40&gt;Y$323,Y$324,0),0)</f>
        <v>0</v>
      </c>
      <c r="Z345">
        <f>IF(doba!$X40&lt;=Z$323,IF(doba!$Y40&gt;Z$323,Z$324,0),0)</f>
        <v>0</v>
      </c>
      <c r="AA345">
        <f>IF(doba!$X40&lt;=AA$323,IF(doba!$Y40&gt;AA$323,AA$324,0),0)</f>
        <v>0</v>
      </c>
      <c r="AB345">
        <f>IF(doba!$X40&lt;=AB$323,IF(doba!$Y40&gt;AB$323,AB$324,0),0)</f>
        <v>0</v>
      </c>
      <c r="AC345" s="1">
        <f t="shared" si="12"/>
        <v>0</v>
      </c>
      <c r="AH345">
        <f>IF(doba!$X40&lt;=AH$323,IF(doba!$Y40&gt;AH$323,AH$324,0),0)</f>
        <v>0</v>
      </c>
      <c r="AI345">
        <f>IF(doba!$X40&lt;=AI$323,IF(doba!$Y40&gt;AI$323,AI$324,0),0)</f>
        <v>0</v>
      </c>
      <c r="AJ345">
        <f>IF(doba!$X40&lt;=AJ$323,IF(doba!$Y40&gt;AJ$323,AJ$324,0),0)</f>
        <v>0</v>
      </c>
      <c r="AK345">
        <f>IF(doba!$X40&lt;=AK$323,IF(doba!$Y40&gt;AK$323,AK$324,0),0)</f>
        <v>0</v>
      </c>
      <c r="AL345">
        <f>IF(doba!$X40&lt;=AL$323,IF(doba!$Y40&gt;AL$323,AL$324,0),0)</f>
        <v>0</v>
      </c>
      <c r="AM345">
        <f>IF(doba!$X40&lt;=AM$323,IF(doba!$Y40&gt;AM$323,AM$324,0),0)</f>
        <v>0</v>
      </c>
      <c r="AN345">
        <f>IF(doba!$X40&lt;=AN$323,IF(doba!$Y40&gt;AN$323,AN$324,0),0)</f>
        <v>0</v>
      </c>
      <c r="AO345">
        <f>IF(doba!$X40&lt;=AO$323,IF(doba!$Y40&gt;AO$323,AO$324,0),0)</f>
        <v>0</v>
      </c>
      <c r="AP345">
        <f>IF(doba!$X40&lt;=AP$323,IF(doba!$Y40&gt;AP$323,AP$324,0),0)</f>
        <v>0</v>
      </c>
      <c r="AQ345">
        <f>IF(doba!$X40&lt;=AQ$323,IF(doba!$Y40&gt;AQ$323,AQ$324,0),0)</f>
        <v>0</v>
      </c>
      <c r="AR345">
        <f>IF(doba!$X40&lt;=AR$323,IF(doba!$Y40&gt;AR$323,AR$324,0),0)</f>
        <v>0</v>
      </c>
      <c r="AS345">
        <f>IF(doba!$X40&lt;=AS$323,IF(doba!$Y40&gt;AS$323,AS$324,0),0)</f>
        <v>0</v>
      </c>
      <c r="AT345">
        <f>IF(doba!$X40&lt;=AT$323,IF(doba!$Y40&gt;AT$323,AT$324,0),0)</f>
        <v>0</v>
      </c>
      <c r="AU345">
        <f>IF(doba!$X40&lt;=AU$323,IF(doba!$Y40&gt;AU$323,AU$324,0),0)</f>
        <v>0</v>
      </c>
      <c r="AV345">
        <f>IF(doba!$X40&lt;=AV$323,IF(doba!$Y40&gt;AV$323,AV$324,0),0)</f>
        <v>0</v>
      </c>
      <c r="AW345">
        <f>IF(doba!$X40&lt;=AW$323,IF(doba!$Y40&gt;AW$323,AW$324,0),0)</f>
        <v>0</v>
      </c>
      <c r="AX345">
        <f>IF(doba!$X40&lt;=AX$323,IF(doba!$Y40&gt;AX$323,AX$324,0),0)</f>
        <v>0</v>
      </c>
      <c r="AY345">
        <f>IF(doba!$X40&lt;=AY$323,IF(doba!$Y40&gt;AY$323,AY$324,0),0)</f>
        <v>0</v>
      </c>
      <c r="AZ345">
        <f>IF(doba!$X40&lt;=AZ$323,IF(doba!$Y40&gt;AZ$323,AZ$324,0),0)</f>
        <v>0</v>
      </c>
      <c r="BA345">
        <f>IF(doba!$X40&lt;=BA$323,IF(doba!$Y40&gt;BA$323,BA$324,0),0)</f>
        <v>0</v>
      </c>
      <c r="BB345">
        <f>IF(doba!$X40&lt;=BB$323,IF(doba!$Y40&gt;BB$323,BB$324,0),0)</f>
        <v>0</v>
      </c>
      <c r="BC345">
        <f>IF(doba!$X40&lt;=BC$323,IF(doba!$Y40&gt;BC$323,BC$324,0),0)</f>
        <v>0</v>
      </c>
      <c r="BD345">
        <f>IF(doba!$X40&lt;=BD$323,IF(doba!$Y40&gt;BD$323,BD$324,0),0)</f>
        <v>0</v>
      </c>
      <c r="BE345">
        <f>IF(doba!$X40&lt;=BE$323,IF(doba!$Y40&gt;BE$323,BE$324,0),0)</f>
        <v>0</v>
      </c>
      <c r="BF345" s="1">
        <f t="shared" si="13"/>
        <v>0</v>
      </c>
    </row>
    <row r="346" spans="1:58" x14ac:dyDescent="0.2">
      <c r="A346">
        <v>22</v>
      </c>
      <c r="B346">
        <f>doba!$X41</f>
        <v>0</v>
      </c>
      <c r="C346">
        <f>doba!$Y41</f>
        <v>0</v>
      </c>
      <c r="E346">
        <f>IF(doba!$X41&lt;=E$323,IF(doba!$Y41&gt;E$323,E$324,0),0)</f>
        <v>0</v>
      </c>
      <c r="F346">
        <f>IF(doba!$X41&lt;=F$323,IF(doba!$Y41&gt;F$323,F$324,0),0)</f>
        <v>0</v>
      </c>
      <c r="G346">
        <f>IF(doba!$X41&lt;=G$323,IF(doba!$Y41&gt;G$323,G$324,0),0)</f>
        <v>0</v>
      </c>
      <c r="H346">
        <f>IF(doba!$X41&lt;=H$323,IF(doba!$Y41&gt;H$323,H$324,0),0)</f>
        <v>0</v>
      </c>
      <c r="I346">
        <f>IF(doba!$X41&lt;=I$323,IF(doba!$Y41&gt;I$323,I$324,0),0)</f>
        <v>0</v>
      </c>
      <c r="J346">
        <f>IF(doba!$X41&lt;=J$323,IF(doba!$Y41&gt;J$323,J$324,0),0)</f>
        <v>0</v>
      </c>
      <c r="K346">
        <f>IF(doba!$X41&lt;=K$323,IF(doba!$Y41&gt;K$323,K$324,0),0)</f>
        <v>0</v>
      </c>
      <c r="L346">
        <f>IF(doba!$X41&lt;=L$323,IF(doba!$Y41&gt;L$323,L$324,0),0)</f>
        <v>0</v>
      </c>
      <c r="M346">
        <f>IF(doba!$X41&lt;=M$323,IF(doba!$Y41&gt;M$323,M$324,0),0)</f>
        <v>0</v>
      </c>
      <c r="N346">
        <f>IF(doba!$X41&lt;=N$323,IF(doba!$Y41&gt;N$323,N$324,0),0)</f>
        <v>0</v>
      </c>
      <c r="O346">
        <f>IF(doba!$X41&lt;=O$323,IF(doba!$Y41&gt;O$323,O$324,0),0)</f>
        <v>0</v>
      </c>
      <c r="P346">
        <f>IF(doba!$X41&lt;=P$323,IF(doba!$Y41&gt;P$323,P$324,0),0)</f>
        <v>0</v>
      </c>
      <c r="Q346">
        <f>IF(doba!$X41&lt;=Q$323,IF(doba!$Y41&gt;Q$323,Q$324,0),0)</f>
        <v>0</v>
      </c>
      <c r="R346">
        <f>IF(doba!$X41&lt;=R$323,IF(doba!$Y41&gt;R$323,R$324,0),0)</f>
        <v>0</v>
      </c>
      <c r="S346">
        <f>IF(doba!$X41&lt;=S$323,IF(doba!$Y41&gt;S$323,S$324,0),0)</f>
        <v>0</v>
      </c>
      <c r="T346">
        <f>IF(doba!$X41&lt;=T$323,IF(doba!$Y41&gt;T$323,T$324,0),0)</f>
        <v>0</v>
      </c>
      <c r="U346">
        <f>IF(doba!$X41&lt;=U$323,IF(doba!$Y41&gt;U$323,U$324,0),0)</f>
        <v>0</v>
      </c>
      <c r="V346">
        <f>IF(doba!$X41&lt;=V$323,IF(doba!$Y41&gt;V$323,V$324,0),0)</f>
        <v>0</v>
      </c>
      <c r="W346">
        <f>IF(doba!$X41&lt;=W$323,IF(doba!$Y41&gt;W$323,W$324,0),0)</f>
        <v>0</v>
      </c>
      <c r="X346">
        <f>IF(doba!$X41&lt;=X$323,IF(doba!$Y41&gt;X$323,X$324,0),0)</f>
        <v>0</v>
      </c>
      <c r="Y346">
        <f>IF(doba!$X41&lt;=Y$323,IF(doba!$Y41&gt;Y$323,Y$324,0),0)</f>
        <v>0</v>
      </c>
      <c r="Z346">
        <f>IF(doba!$X41&lt;=Z$323,IF(doba!$Y41&gt;Z$323,Z$324,0),0)</f>
        <v>0</v>
      </c>
      <c r="AA346">
        <f>IF(doba!$X41&lt;=AA$323,IF(doba!$Y41&gt;AA$323,AA$324,0),0)</f>
        <v>0</v>
      </c>
      <c r="AB346">
        <f>IF(doba!$X41&lt;=AB$323,IF(doba!$Y41&gt;AB$323,AB$324,0),0)</f>
        <v>0</v>
      </c>
      <c r="AC346" s="1">
        <f t="shared" si="12"/>
        <v>0</v>
      </c>
      <c r="AH346">
        <f>IF(doba!$X41&lt;=AH$323,IF(doba!$Y41&gt;AH$323,AH$324,0),0)</f>
        <v>0</v>
      </c>
      <c r="AI346">
        <f>IF(doba!$X41&lt;=AI$323,IF(doba!$Y41&gt;AI$323,AI$324,0),0)</f>
        <v>0</v>
      </c>
      <c r="AJ346">
        <f>IF(doba!$X41&lt;=AJ$323,IF(doba!$Y41&gt;AJ$323,AJ$324,0),0)</f>
        <v>0</v>
      </c>
      <c r="AK346">
        <f>IF(doba!$X41&lt;=AK$323,IF(doba!$Y41&gt;AK$323,AK$324,0),0)</f>
        <v>0</v>
      </c>
      <c r="AL346">
        <f>IF(doba!$X41&lt;=AL$323,IF(doba!$Y41&gt;AL$323,AL$324,0),0)</f>
        <v>0</v>
      </c>
      <c r="AM346">
        <f>IF(doba!$X41&lt;=AM$323,IF(doba!$Y41&gt;AM$323,AM$324,0),0)</f>
        <v>0</v>
      </c>
      <c r="AN346">
        <f>IF(doba!$X41&lt;=AN$323,IF(doba!$Y41&gt;AN$323,AN$324,0),0)</f>
        <v>0</v>
      </c>
      <c r="AO346">
        <f>IF(doba!$X41&lt;=AO$323,IF(doba!$Y41&gt;AO$323,AO$324,0),0)</f>
        <v>0</v>
      </c>
      <c r="AP346">
        <f>IF(doba!$X41&lt;=AP$323,IF(doba!$Y41&gt;AP$323,AP$324,0),0)</f>
        <v>0</v>
      </c>
      <c r="AQ346">
        <f>IF(doba!$X41&lt;=AQ$323,IF(doba!$Y41&gt;AQ$323,AQ$324,0),0)</f>
        <v>0</v>
      </c>
      <c r="AR346">
        <f>IF(doba!$X41&lt;=AR$323,IF(doba!$Y41&gt;AR$323,AR$324,0),0)</f>
        <v>0</v>
      </c>
      <c r="AS346">
        <f>IF(doba!$X41&lt;=AS$323,IF(doba!$Y41&gt;AS$323,AS$324,0),0)</f>
        <v>0</v>
      </c>
      <c r="AT346">
        <f>IF(doba!$X41&lt;=AT$323,IF(doba!$Y41&gt;AT$323,AT$324,0),0)</f>
        <v>0</v>
      </c>
      <c r="AU346">
        <f>IF(doba!$X41&lt;=AU$323,IF(doba!$Y41&gt;AU$323,AU$324,0),0)</f>
        <v>0</v>
      </c>
      <c r="AV346">
        <f>IF(doba!$X41&lt;=AV$323,IF(doba!$Y41&gt;AV$323,AV$324,0),0)</f>
        <v>0</v>
      </c>
      <c r="AW346">
        <f>IF(doba!$X41&lt;=AW$323,IF(doba!$Y41&gt;AW$323,AW$324,0),0)</f>
        <v>0</v>
      </c>
      <c r="AX346">
        <f>IF(doba!$X41&lt;=AX$323,IF(doba!$Y41&gt;AX$323,AX$324,0),0)</f>
        <v>0</v>
      </c>
      <c r="AY346">
        <f>IF(doba!$X41&lt;=AY$323,IF(doba!$Y41&gt;AY$323,AY$324,0),0)</f>
        <v>0</v>
      </c>
      <c r="AZ346">
        <f>IF(doba!$X41&lt;=AZ$323,IF(doba!$Y41&gt;AZ$323,AZ$324,0),0)</f>
        <v>0</v>
      </c>
      <c r="BA346">
        <f>IF(doba!$X41&lt;=BA$323,IF(doba!$Y41&gt;BA$323,BA$324,0),0)</f>
        <v>0</v>
      </c>
      <c r="BB346">
        <f>IF(doba!$X41&lt;=BB$323,IF(doba!$Y41&gt;BB$323,BB$324,0),0)</f>
        <v>0</v>
      </c>
      <c r="BC346">
        <f>IF(doba!$X41&lt;=BC$323,IF(doba!$Y41&gt;BC$323,BC$324,0),0)</f>
        <v>0</v>
      </c>
      <c r="BD346">
        <f>IF(doba!$X41&lt;=BD$323,IF(doba!$Y41&gt;BD$323,BD$324,0),0)</f>
        <v>0</v>
      </c>
      <c r="BE346">
        <f>IF(doba!$X41&lt;=BE$323,IF(doba!$Y41&gt;BE$323,BE$324,0),0)</f>
        <v>0</v>
      </c>
      <c r="BF346" s="1">
        <f t="shared" si="13"/>
        <v>0</v>
      </c>
    </row>
    <row r="347" spans="1:58" x14ac:dyDescent="0.2">
      <c r="A347">
        <v>23</v>
      </c>
      <c r="B347">
        <f>doba!$X42</f>
        <v>0</v>
      </c>
      <c r="C347">
        <f>doba!$Y42</f>
        <v>0</v>
      </c>
      <c r="E347">
        <f>IF(doba!$X42&lt;=E$323,IF(doba!$Y42&gt;E$323,E$324,0),0)</f>
        <v>0</v>
      </c>
      <c r="F347">
        <f>IF(doba!$X42&lt;=F$323,IF(doba!$Y42&gt;F$323,F$324,0),0)</f>
        <v>0</v>
      </c>
      <c r="G347">
        <f>IF(doba!$X42&lt;=G$323,IF(doba!$Y42&gt;G$323,G$324,0),0)</f>
        <v>0</v>
      </c>
      <c r="H347">
        <f>IF(doba!$X42&lt;=H$323,IF(doba!$Y42&gt;H$323,H$324,0),0)</f>
        <v>0</v>
      </c>
      <c r="I347">
        <f>IF(doba!$X42&lt;=I$323,IF(doba!$Y42&gt;I$323,I$324,0),0)</f>
        <v>0</v>
      </c>
      <c r="J347">
        <f>IF(doba!$X42&lt;=J$323,IF(doba!$Y42&gt;J$323,J$324,0),0)</f>
        <v>0</v>
      </c>
      <c r="K347">
        <f>IF(doba!$X42&lt;=K$323,IF(doba!$Y42&gt;K$323,K$324,0),0)</f>
        <v>0</v>
      </c>
      <c r="L347">
        <f>IF(doba!$X42&lt;=L$323,IF(doba!$Y42&gt;L$323,L$324,0),0)</f>
        <v>0</v>
      </c>
      <c r="M347">
        <f>IF(doba!$X42&lt;=M$323,IF(doba!$Y42&gt;M$323,M$324,0),0)</f>
        <v>0</v>
      </c>
      <c r="N347">
        <f>IF(doba!$X42&lt;=N$323,IF(doba!$Y42&gt;N$323,N$324,0),0)</f>
        <v>0</v>
      </c>
      <c r="O347">
        <f>IF(doba!$X42&lt;=O$323,IF(doba!$Y42&gt;O$323,O$324,0),0)</f>
        <v>0</v>
      </c>
      <c r="P347">
        <f>IF(doba!$X42&lt;=P$323,IF(doba!$Y42&gt;P$323,P$324,0),0)</f>
        <v>0</v>
      </c>
      <c r="Q347">
        <f>IF(doba!$X42&lt;=Q$323,IF(doba!$Y42&gt;Q$323,Q$324,0),0)</f>
        <v>0</v>
      </c>
      <c r="R347">
        <f>IF(doba!$X42&lt;=R$323,IF(doba!$Y42&gt;R$323,R$324,0),0)</f>
        <v>0</v>
      </c>
      <c r="S347">
        <f>IF(doba!$X42&lt;=S$323,IF(doba!$Y42&gt;S$323,S$324,0),0)</f>
        <v>0</v>
      </c>
      <c r="T347">
        <f>IF(doba!$X42&lt;=T$323,IF(doba!$Y42&gt;T$323,T$324,0),0)</f>
        <v>0</v>
      </c>
      <c r="U347">
        <f>IF(doba!$X42&lt;=U$323,IF(doba!$Y42&gt;U$323,U$324,0),0)</f>
        <v>0</v>
      </c>
      <c r="V347">
        <f>IF(doba!$X42&lt;=V$323,IF(doba!$Y42&gt;V$323,V$324,0),0)</f>
        <v>0</v>
      </c>
      <c r="W347">
        <f>IF(doba!$X42&lt;=W$323,IF(doba!$Y42&gt;W$323,W$324,0),0)</f>
        <v>0</v>
      </c>
      <c r="X347">
        <f>IF(doba!$X42&lt;=X$323,IF(doba!$Y42&gt;X$323,X$324,0),0)</f>
        <v>0</v>
      </c>
      <c r="Y347">
        <f>IF(doba!$X42&lt;=Y$323,IF(doba!$Y42&gt;Y$323,Y$324,0),0)</f>
        <v>0</v>
      </c>
      <c r="Z347">
        <f>IF(doba!$X42&lt;=Z$323,IF(doba!$Y42&gt;Z$323,Z$324,0),0)</f>
        <v>0</v>
      </c>
      <c r="AA347">
        <f>IF(doba!$X42&lt;=AA$323,IF(doba!$Y42&gt;AA$323,AA$324,0),0)</f>
        <v>0</v>
      </c>
      <c r="AB347">
        <f>IF(doba!$X42&lt;=AB$323,IF(doba!$Y42&gt;AB$323,AB$324,0),0)</f>
        <v>0</v>
      </c>
      <c r="AC347" s="1">
        <f t="shared" si="12"/>
        <v>0</v>
      </c>
      <c r="AH347">
        <f>IF(doba!$X42&lt;=AH$323,IF(doba!$Y42&gt;AH$323,AH$324,0),0)</f>
        <v>0</v>
      </c>
      <c r="AI347">
        <f>IF(doba!$X42&lt;=AI$323,IF(doba!$Y42&gt;AI$323,AI$324,0),0)</f>
        <v>0</v>
      </c>
      <c r="AJ347">
        <f>IF(doba!$X42&lt;=AJ$323,IF(doba!$Y42&gt;AJ$323,AJ$324,0),0)</f>
        <v>0</v>
      </c>
      <c r="AK347">
        <f>IF(doba!$X42&lt;=AK$323,IF(doba!$Y42&gt;AK$323,AK$324,0),0)</f>
        <v>0</v>
      </c>
      <c r="AL347">
        <f>IF(doba!$X42&lt;=AL$323,IF(doba!$Y42&gt;AL$323,AL$324,0),0)</f>
        <v>0</v>
      </c>
      <c r="AM347">
        <f>IF(doba!$X42&lt;=AM$323,IF(doba!$Y42&gt;AM$323,AM$324,0),0)</f>
        <v>0</v>
      </c>
      <c r="AN347">
        <f>IF(doba!$X42&lt;=AN$323,IF(doba!$Y42&gt;AN$323,AN$324,0),0)</f>
        <v>0</v>
      </c>
      <c r="AO347">
        <f>IF(doba!$X42&lt;=AO$323,IF(doba!$Y42&gt;AO$323,AO$324,0),0)</f>
        <v>0</v>
      </c>
      <c r="AP347">
        <f>IF(doba!$X42&lt;=AP$323,IF(doba!$Y42&gt;AP$323,AP$324,0),0)</f>
        <v>0</v>
      </c>
      <c r="AQ347">
        <f>IF(doba!$X42&lt;=AQ$323,IF(doba!$Y42&gt;AQ$323,AQ$324,0),0)</f>
        <v>0</v>
      </c>
      <c r="AR347">
        <f>IF(doba!$X42&lt;=AR$323,IF(doba!$Y42&gt;AR$323,AR$324,0),0)</f>
        <v>0</v>
      </c>
      <c r="AS347">
        <f>IF(doba!$X42&lt;=AS$323,IF(doba!$Y42&gt;AS$323,AS$324,0),0)</f>
        <v>0</v>
      </c>
      <c r="AT347">
        <f>IF(doba!$X42&lt;=AT$323,IF(doba!$Y42&gt;AT$323,AT$324,0),0)</f>
        <v>0</v>
      </c>
      <c r="AU347">
        <f>IF(doba!$X42&lt;=AU$323,IF(doba!$Y42&gt;AU$323,AU$324,0),0)</f>
        <v>0</v>
      </c>
      <c r="AV347">
        <f>IF(doba!$X42&lt;=AV$323,IF(doba!$Y42&gt;AV$323,AV$324,0),0)</f>
        <v>0</v>
      </c>
      <c r="AW347">
        <f>IF(doba!$X42&lt;=AW$323,IF(doba!$Y42&gt;AW$323,AW$324,0),0)</f>
        <v>0</v>
      </c>
      <c r="AX347">
        <f>IF(doba!$X42&lt;=AX$323,IF(doba!$Y42&gt;AX$323,AX$324,0),0)</f>
        <v>0</v>
      </c>
      <c r="AY347">
        <f>IF(doba!$X42&lt;=AY$323,IF(doba!$Y42&gt;AY$323,AY$324,0),0)</f>
        <v>0</v>
      </c>
      <c r="AZ347">
        <f>IF(doba!$X42&lt;=AZ$323,IF(doba!$Y42&gt;AZ$323,AZ$324,0),0)</f>
        <v>0</v>
      </c>
      <c r="BA347">
        <f>IF(doba!$X42&lt;=BA$323,IF(doba!$Y42&gt;BA$323,BA$324,0),0)</f>
        <v>0</v>
      </c>
      <c r="BB347">
        <f>IF(doba!$X42&lt;=BB$323,IF(doba!$Y42&gt;BB$323,BB$324,0),0)</f>
        <v>0</v>
      </c>
      <c r="BC347">
        <f>IF(doba!$X42&lt;=BC$323,IF(doba!$Y42&gt;BC$323,BC$324,0),0)</f>
        <v>0</v>
      </c>
      <c r="BD347">
        <f>IF(doba!$X42&lt;=BD$323,IF(doba!$Y42&gt;BD$323,BD$324,0),0)</f>
        <v>0</v>
      </c>
      <c r="BE347">
        <f>IF(doba!$X42&lt;=BE$323,IF(doba!$Y42&gt;BE$323,BE$324,0),0)</f>
        <v>0</v>
      </c>
      <c r="BF347" s="1">
        <f t="shared" si="13"/>
        <v>0</v>
      </c>
    </row>
    <row r="348" spans="1:58" x14ac:dyDescent="0.2">
      <c r="A348">
        <v>24</v>
      </c>
      <c r="B348">
        <f>doba!$X43</f>
        <v>0</v>
      </c>
      <c r="C348">
        <f>doba!$Y43</f>
        <v>0</v>
      </c>
      <c r="E348">
        <f>IF(doba!$X43&lt;=E$323,IF(doba!$Y43&gt;E$323,E$324,0),0)</f>
        <v>0</v>
      </c>
      <c r="F348">
        <f>IF(doba!$X43&lt;=F$323,IF(doba!$Y43&gt;F$323,F$324,0),0)</f>
        <v>0</v>
      </c>
      <c r="G348">
        <f>IF(doba!$X43&lt;=G$323,IF(doba!$Y43&gt;G$323,G$324,0),0)</f>
        <v>0</v>
      </c>
      <c r="H348">
        <f>IF(doba!$X43&lt;=H$323,IF(doba!$Y43&gt;H$323,H$324,0),0)</f>
        <v>0</v>
      </c>
      <c r="I348">
        <f>IF(doba!$X43&lt;=I$323,IF(doba!$Y43&gt;I$323,I$324,0),0)</f>
        <v>0</v>
      </c>
      <c r="J348">
        <f>IF(doba!$X43&lt;=J$323,IF(doba!$Y43&gt;J$323,J$324,0),0)</f>
        <v>0</v>
      </c>
      <c r="K348">
        <f>IF(doba!$X43&lt;=K$323,IF(doba!$Y43&gt;K$323,K$324,0),0)</f>
        <v>0</v>
      </c>
      <c r="L348">
        <f>IF(doba!$X43&lt;=L$323,IF(doba!$Y43&gt;L$323,L$324,0),0)</f>
        <v>0</v>
      </c>
      <c r="M348">
        <f>IF(doba!$X43&lt;=M$323,IF(doba!$Y43&gt;M$323,M$324,0),0)</f>
        <v>0</v>
      </c>
      <c r="N348">
        <f>IF(doba!$X43&lt;=N$323,IF(doba!$Y43&gt;N$323,N$324,0),0)</f>
        <v>0</v>
      </c>
      <c r="O348">
        <f>IF(doba!$X43&lt;=O$323,IF(doba!$Y43&gt;O$323,O$324,0),0)</f>
        <v>0</v>
      </c>
      <c r="P348">
        <f>IF(doba!$X43&lt;=P$323,IF(doba!$Y43&gt;P$323,P$324,0),0)</f>
        <v>0</v>
      </c>
      <c r="Q348">
        <f>IF(doba!$X43&lt;=Q$323,IF(doba!$Y43&gt;Q$323,Q$324,0),0)</f>
        <v>0</v>
      </c>
      <c r="R348">
        <f>IF(doba!$X43&lt;=R$323,IF(doba!$Y43&gt;R$323,R$324,0),0)</f>
        <v>0</v>
      </c>
      <c r="S348">
        <f>IF(doba!$X43&lt;=S$323,IF(doba!$Y43&gt;S$323,S$324,0),0)</f>
        <v>0</v>
      </c>
      <c r="T348">
        <f>IF(doba!$X43&lt;=T$323,IF(doba!$Y43&gt;T$323,T$324,0),0)</f>
        <v>0</v>
      </c>
      <c r="U348">
        <f>IF(doba!$X43&lt;=U$323,IF(doba!$Y43&gt;U$323,U$324,0),0)</f>
        <v>0</v>
      </c>
      <c r="V348">
        <f>IF(doba!$X43&lt;=V$323,IF(doba!$Y43&gt;V$323,V$324,0),0)</f>
        <v>0</v>
      </c>
      <c r="W348">
        <f>IF(doba!$X43&lt;=W$323,IF(doba!$Y43&gt;W$323,W$324,0),0)</f>
        <v>0</v>
      </c>
      <c r="X348">
        <f>IF(doba!$X43&lt;=X$323,IF(doba!$Y43&gt;X$323,X$324,0),0)</f>
        <v>0</v>
      </c>
      <c r="Y348">
        <f>IF(doba!$X43&lt;=Y$323,IF(doba!$Y43&gt;Y$323,Y$324,0),0)</f>
        <v>0</v>
      </c>
      <c r="Z348">
        <f>IF(doba!$X43&lt;=Z$323,IF(doba!$Y43&gt;Z$323,Z$324,0),0)</f>
        <v>0</v>
      </c>
      <c r="AA348">
        <f>IF(doba!$X43&lt;=AA$323,IF(doba!$Y43&gt;AA$323,AA$324,0),0)</f>
        <v>0</v>
      </c>
      <c r="AB348">
        <f>IF(doba!$X43&lt;=AB$323,IF(doba!$Y43&gt;AB$323,AB$324,0),0)</f>
        <v>0</v>
      </c>
      <c r="AC348" s="1">
        <f t="shared" si="12"/>
        <v>0</v>
      </c>
      <c r="AH348">
        <f>IF(doba!$X43&lt;=AH$323,IF(doba!$Y43&gt;AH$323,AH$324,0),0)</f>
        <v>0</v>
      </c>
      <c r="AI348">
        <f>IF(doba!$X43&lt;=AI$323,IF(doba!$Y43&gt;AI$323,AI$324,0),0)</f>
        <v>0</v>
      </c>
      <c r="AJ348">
        <f>IF(doba!$X43&lt;=AJ$323,IF(doba!$Y43&gt;AJ$323,AJ$324,0),0)</f>
        <v>0</v>
      </c>
      <c r="AK348">
        <f>IF(doba!$X43&lt;=AK$323,IF(doba!$Y43&gt;AK$323,AK$324,0),0)</f>
        <v>0</v>
      </c>
      <c r="AL348">
        <f>IF(doba!$X43&lt;=AL$323,IF(doba!$Y43&gt;AL$323,AL$324,0),0)</f>
        <v>0</v>
      </c>
      <c r="AM348">
        <f>IF(doba!$X43&lt;=AM$323,IF(doba!$Y43&gt;AM$323,AM$324,0),0)</f>
        <v>0</v>
      </c>
      <c r="AN348">
        <f>IF(doba!$X43&lt;=AN$323,IF(doba!$Y43&gt;AN$323,AN$324,0),0)</f>
        <v>0</v>
      </c>
      <c r="AO348">
        <f>IF(doba!$X43&lt;=AO$323,IF(doba!$Y43&gt;AO$323,AO$324,0),0)</f>
        <v>0</v>
      </c>
      <c r="AP348">
        <f>IF(doba!$X43&lt;=AP$323,IF(doba!$Y43&gt;AP$323,AP$324,0),0)</f>
        <v>0</v>
      </c>
      <c r="AQ348">
        <f>IF(doba!$X43&lt;=AQ$323,IF(doba!$Y43&gt;AQ$323,AQ$324,0),0)</f>
        <v>0</v>
      </c>
      <c r="AR348">
        <f>IF(doba!$X43&lt;=AR$323,IF(doba!$Y43&gt;AR$323,AR$324,0),0)</f>
        <v>0</v>
      </c>
      <c r="AS348">
        <f>IF(doba!$X43&lt;=AS$323,IF(doba!$Y43&gt;AS$323,AS$324,0),0)</f>
        <v>0</v>
      </c>
      <c r="AT348">
        <f>IF(doba!$X43&lt;=AT$323,IF(doba!$Y43&gt;AT$323,AT$324,0),0)</f>
        <v>0</v>
      </c>
      <c r="AU348">
        <f>IF(doba!$X43&lt;=AU$323,IF(doba!$Y43&gt;AU$323,AU$324,0),0)</f>
        <v>0</v>
      </c>
      <c r="AV348">
        <f>IF(doba!$X43&lt;=AV$323,IF(doba!$Y43&gt;AV$323,AV$324,0),0)</f>
        <v>0</v>
      </c>
      <c r="AW348">
        <f>IF(doba!$X43&lt;=AW$323,IF(doba!$Y43&gt;AW$323,AW$324,0),0)</f>
        <v>0</v>
      </c>
      <c r="AX348">
        <f>IF(doba!$X43&lt;=AX$323,IF(doba!$Y43&gt;AX$323,AX$324,0),0)</f>
        <v>0</v>
      </c>
      <c r="AY348">
        <f>IF(doba!$X43&lt;=AY$323,IF(doba!$Y43&gt;AY$323,AY$324,0),0)</f>
        <v>0</v>
      </c>
      <c r="AZ348">
        <f>IF(doba!$X43&lt;=AZ$323,IF(doba!$Y43&gt;AZ$323,AZ$324,0),0)</f>
        <v>0</v>
      </c>
      <c r="BA348">
        <f>IF(doba!$X43&lt;=BA$323,IF(doba!$Y43&gt;BA$323,BA$324,0),0)</f>
        <v>0</v>
      </c>
      <c r="BB348">
        <f>IF(doba!$X43&lt;=BB$323,IF(doba!$Y43&gt;BB$323,BB$324,0),0)</f>
        <v>0</v>
      </c>
      <c r="BC348">
        <f>IF(doba!$X43&lt;=BC$323,IF(doba!$Y43&gt;BC$323,BC$324,0),0)</f>
        <v>0</v>
      </c>
      <c r="BD348">
        <f>IF(doba!$X43&lt;=BD$323,IF(doba!$Y43&gt;BD$323,BD$324,0),0)</f>
        <v>0</v>
      </c>
      <c r="BE348">
        <f>IF(doba!$X43&lt;=BE$323,IF(doba!$Y43&gt;BE$323,BE$324,0),0)</f>
        <v>0</v>
      </c>
      <c r="BF348" s="1">
        <f t="shared" si="13"/>
        <v>0</v>
      </c>
    </row>
    <row r="349" spans="1:58" x14ac:dyDescent="0.2">
      <c r="A349">
        <v>25</v>
      </c>
      <c r="B349">
        <f>doba!$X44</f>
        <v>0</v>
      </c>
      <c r="C349">
        <f>doba!$Y44</f>
        <v>0</v>
      </c>
      <c r="E349">
        <f>IF(doba!$X44&lt;=E$323,IF(doba!$Y44&gt;E$323,E$324,0),0)</f>
        <v>0</v>
      </c>
      <c r="F349">
        <f>IF(doba!$X44&lt;=F$323,IF(doba!$Y44&gt;F$323,F$324,0),0)</f>
        <v>0</v>
      </c>
      <c r="G349">
        <f>IF(doba!$X44&lt;=G$323,IF(doba!$Y44&gt;G$323,G$324,0),0)</f>
        <v>0</v>
      </c>
      <c r="H349">
        <f>IF(doba!$X44&lt;=H$323,IF(doba!$Y44&gt;H$323,H$324,0),0)</f>
        <v>0</v>
      </c>
      <c r="I349">
        <f>IF(doba!$X44&lt;=I$323,IF(doba!$Y44&gt;I$323,I$324,0),0)</f>
        <v>0</v>
      </c>
      <c r="J349">
        <f>IF(doba!$X44&lt;=J$323,IF(doba!$Y44&gt;J$323,J$324,0),0)</f>
        <v>0</v>
      </c>
      <c r="K349">
        <f>IF(doba!$X44&lt;=K$323,IF(doba!$Y44&gt;K$323,K$324,0),0)</f>
        <v>0</v>
      </c>
      <c r="L349">
        <f>IF(doba!$X44&lt;=L$323,IF(doba!$Y44&gt;L$323,L$324,0),0)</f>
        <v>0</v>
      </c>
      <c r="M349">
        <f>IF(doba!$X44&lt;=M$323,IF(doba!$Y44&gt;M$323,M$324,0),0)</f>
        <v>0</v>
      </c>
      <c r="N349">
        <f>IF(doba!$X44&lt;=N$323,IF(doba!$Y44&gt;N$323,N$324,0),0)</f>
        <v>0</v>
      </c>
      <c r="O349">
        <f>IF(doba!$X44&lt;=O$323,IF(doba!$Y44&gt;O$323,O$324,0),0)</f>
        <v>0</v>
      </c>
      <c r="P349">
        <f>IF(doba!$X44&lt;=P$323,IF(doba!$Y44&gt;P$323,P$324,0),0)</f>
        <v>0</v>
      </c>
      <c r="Q349">
        <f>IF(doba!$X44&lt;=Q$323,IF(doba!$Y44&gt;Q$323,Q$324,0),0)</f>
        <v>0</v>
      </c>
      <c r="R349">
        <f>IF(doba!$X44&lt;=R$323,IF(doba!$Y44&gt;R$323,R$324,0),0)</f>
        <v>0</v>
      </c>
      <c r="S349">
        <f>IF(doba!$X44&lt;=S$323,IF(doba!$Y44&gt;S$323,S$324,0),0)</f>
        <v>0</v>
      </c>
      <c r="T349">
        <f>IF(doba!$X44&lt;=T$323,IF(doba!$Y44&gt;T$323,T$324,0),0)</f>
        <v>0</v>
      </c>
      <c r="U349">
        <f>IF(doba!$X44&lt;=U$323,IF(doba!$Y44&gt;U$323,U$324,0),0)</f>
        <v>0</v>
      </c>
      <c r="V349">
        <f>IF(doba!$X44&lt;=V$323,IF(doba!$Y44&gt;V$323,V$324,0),0)</f>
        <v>0</v>
      </c>
      <c r="W349">
        <f>IF(doba!$X44&lt;=W$323,IF(doba!$Y44&gt;W$323,W$324,0),0)</f>
        <v>0</v>
      </c>
      <c r="X349">
        <f>IF(doba!$X44&lt;=X$323,IF(doba!$Y44&gt;X$323,X$324,0),0)</f>
        <v>0</v>
      </c>
      <c r="Y349">
        <f>IF(doba!$X44&lt;=Y$323,IF(doba!$Y44&gt;Y$323,Y$324,0),0)</f>
        <v>0</v>
      </c>
      <c r="Z349">
        <f>IF(doba!$X44&lt;=Z$323,IF(doba!$Y44&gt;Z$323,Z$324,0),0)</f>
        <v>0</v>
      </c>
      <c r="AA349">
        <f>IF(doba!$X44&lt;=AA$323,IF(doba!$Y44&gt;AA$323,AA$324,0),0)</f>
        <v>0</v>
      </c>
      <c r="AB349">
        <f>IF(doba!$X44&lt;=AB$323,IF(doba!$Y44&gt;AB$323,AB$324,0),0)</f>
        <v>0</v>
      </c>
      <c r="AC349" s="1">
        <f t="shared" si="12"/>
        <v>0</v>
      </c>
      <c r="AH349">
        <f>IF(doba!$X44&lt;=AH$323,IF(doba!$Y44&gt;AH$323,AH$324,0),0)</f>
        <v>0</v>
      </c>
      <c r="AI349">
        <f>IF(doba!$X44&lt;=AI$323,IF(doba!$Y44&gt;AI$323,AI$324,0),0)</f>
        <v>0</v>
      </c>
      <c r="AJ349">
        <f>IF(doba!$X44&lt;=AJ$323,IF(doba!$Y44&gt;AJ$323,AJ$324,0),0)</f>
        <v>0</v>
      </c>
      <c r="AK349">
        <f>IF(doba!$X44&lt;=AK$323,IF(doba!$Y44&gt;AK$323,AK$324,0),0)</f>
        <v>0</v>
      </c>
      <c r="AL349">
        <f>IF(doba!$X44&lt;=AL$323,IF(doba!$Y44&gt;AL$323,AL$324,0),0)</f>
        <v>0</v>
      </c>
      <c r="AM349">
        <f>IF(doba!$X44&lt;=AM$323,IF(doba!$Y44&gt;AM$323,AM$324,0),0)</f>
        <v>0</v>
      </c>
      <c r="AN349">
        <f>IF(doba!$X44&lt;=AN$323,IF(doba!$Y44&gt;AN$323,AN$324,0),0)</f>
        <v>0</v>
      </c>
      <c r="AO349">
        <f>IF(doba!$X44&lt;=AO$323,IF(doba!$Y44&gt;AO$323,AO$324,0),0)</f>
        <v>0</v>
      </c>
      <c r="AP349">
        <f>IF(doba!$X44&lt;=AP$323,IF(doba!$Y44&gt;AP$323,AP$324,0),0)</f>
        <v>0</v>
      </c>
      <c r="AQ349">
        <f>IF(doba!$X44&lt;=AQ$323,IF(doba!$Y44&gt;AQ$323,AQ$324,0),0)</f>
        <v>0</v>
      </c>
      <c r="AR349">
        <f>IF(doba!$X44&lt;=AR$323,IF(doba!$Y44&gt;AR$323,AR$324,0),0)</f>
        <v>0</v>
      </c>
      <c r="AS349">
        <f>IF(doba!$X44&lt;=AS$323,IF(doba!$Y44&gt;AS$323,AS$324,0),0)</f>
        <v>0</v>
      </c>
      <c r="AT349">
        <f>IF(doba!$X44&lt;=AT$323,IF(doba!$Y44&gt;AT$323,AT$324,0),0)</f>
        <v>0</v>
      </c>
      <c r="AU349">
        <f>IF(doba!$X44&lt;=AU$323,IF(doba!$Y44&gt;AU$323,AU$324,0),0)</f>
        <v>0</v>
      </c>
      <c r="AV349">
        <f>IF(doba!$X44&lt;=AV$323,IF(doba!$Y44&gt;AV$323,AV$324,0),0)</f>
        <v>0</v>
      </c>
      <c r="AW349">
        <f>IF(doba!$X44&lt;=AW$323,IF(doba!$Y44&gt;AW$323,AW$324,0),0)</f>
        <v>0</v>
      </c>
      <c r="AX349">
        <f>IF(doba!$X44&lt;=AX$323,IF(doba!$Y44&gt;AX$323,AX$324,0),0)</f>
        <v>0</v>
      </c>
      <c r="AY349">
        <f>IF(doba!$X44&lt;=AY$323,IF(doba!$Y44&gt;AY$323,AY$324,0),0)</f>
        <v>0</v>
      </c>
      <c r="AZ349">
        <f>IF(doba!$X44&lt;=AZ$323,IF(doba!$Y44&gt;AZ$323,AZ$324,0),0)</f>
        <v>0</v>
      </c>
      <c r="BA349">
        <f>IF(doba!$X44&lt;=BA$323,IF(doba!$Y44&gt;BA$323,BA$324,0),0)</f>
        <v>0</v>
      </c>
      <c r="BB349">
        <f>IF(doba!$X44&lt;=BB$323,IF(doba!$Y44&gt;BB$323,BB$324,0),0)</f>
        <v>0</v>
      </c>
      <c r="BC349">
        <f>IF(doba!$X44&lt;=BC$323,IF(doba!$Y44&gt;BC$323,BC$324,0),0)</f>
        <v>0</v>
      </c>
      <c r="BD349">
        <f>IF(doba!$X44&lt;=BD$323,IF(doba!$Y44&gt;BD$323,BD$324,0),0)</f>
        <v>0</v>
      </c>
      <c r="BE349">
        <f>IF(doba!$X44&lt;=BE$323,IF(doba!$Y44&gt;BE$323,BE$324,0),0)</f>
        <v>0</v>
      </c>
      <c r="BF349" s="1">
        <f t="shared" si="13"/>
        <v>0</v>
      </c>
    </row>
    <row r="350" spans="1:58" x14ac:dyDescent="0.2">
      <c r="A350">
        <v>26</v>
      </c>
      <c r="B350">
        <f>doba!$X45</f>
        <v>0</v>
      </c>
      <c r="C350">
        <f>doba!$Y45</f>
        <v>0</v>
      </c>
      <c r="E350">
        <f>IF(doba!$X45&lt;=E$323,IF(doba!$Y45&gt;E$323,E$324,0),0)</f>
        <v>0</v>
      </c>
      <c r="F350">
        <f>IF(doba!$X45&lt;=F$323,IF(doba!$Y45&gt;F$323,F$324,0),0)</f>
        <v>0</v>
      </c>
      <c r="G350">
        <f>IF(doba!$X45&lt;=G$323,IF(doba!$Y45&gt;G$323,G$324,0),0)</f>
        <v>0</v>
      </c>
      <c r="H350">
        <f>IF(doba!$X45&lt;=H$323,IF(doba!$Y45&gt;H$323,H$324,0),0)</f>
        <v>0</v>
      </c>
      <c r="I350">
        <f>IF(doba!$X45&lt;=I$323,IF(doba!$Y45&gt;I$323,I$324,0),0)</f>
        <v>0</v>
      </c>
      <c r="J350">
        <f>IF(doba!$X45&lt;=J$323,IF(doba!$Y45&gt;J$323,J$324,0),0)</f>
        <v>0</v>
      </c>
      <c r="K350">
        <f>IF(doba!$X45&lt;=K$323,IF(doba!$Y45&gt;K$323,K$324,0),0)</f>
        <v>0</v>
      </c>
      <c r="L350">
        <f>IF(doba!$X45&lt;=L$323,IF(doba!$Y45&gt;L$323,L$324,0),0)</f>
        <v>0</v>
      </c>
      <c r="M350">
        <f>IF(doba!$X45&lt;=M$323,IF(doba!$Y45&gt;M$323,M$324,0),0)</f>
        <v>0</v>
      </c>
      <c r="N350">
        <f>IF(doba!$X45&lt;=N$323,IF(doba!$Y45&gt;N$323,N$324,0),0)</f>
        <v>0</v>
      </c>
      <c r="O350">
        <f>IF(doba!$X45&lt;=O$323,IF(doba!$Y45&gt;O$323,O$324,0),0)</f>
        <v>0</v>
      </c>
      <c r="P350">
        <f>IF(doba!$X45&lt;=P$323,IF(doba!$Y45&gt;P$323,P$324,0),0)</f>
        <v>0</v>
      </c>
      <c r="Q350">
        <f>IF(doba!$X45&lt;=Q$323,IF(doba!$Y45&gt;Q$323,Q$324,0),0)</f>
        <v>0</v>
      </c>
      <c r="R350">
        <f>IF(doba!$X45&lt;=R$323,IF(doba!$Y45&gt;R$323,R$324,0),0)</f>
        <v>0</v>
      </c>
      <c r="S350">
        <f>IF(doba!$X45&lt;=S$323,IF(doba!$Y45&gt;S$323,S$324,0),0)</f>
        <v>0</v>
      </c>
      <c r="T350">
        <f>IF(doba!$X45&lt;=T$323,IF(doba!$Y45&gt;T$323,T$324,0),0)</f>
        <v>0</v>
      </c>
      <c r="U350">
        <f>IF(doba!$X45&lt;=U$323,IF(doba!$Y45&gt;U$323,U$324,0),0)</f>
        <v>0</v>
      </c>
      <c r="V350">
        <f>IF(doba!$X45&lt;=V$323,IF(doba!$Y45&gt;V$323,V$324,0),0)</f>
        <v>0</v>
      </c>
      <c r="W350">
        <f>IF(doba!$X45&lt;=W$323,IF(doba!$Y45&gt;W$323,W$324,0),0)</f>
        <v>0</v>
      </c>
      <c r="X350">
        <f>IF(doba!$X45&lt;=X$323,IF(doba!$Y45&gt;X$323,X$324,0),0)</f>
        <v>0</v>
      </c>
      <c r="Y350">
        <f>IF(doba!$X45&lt;=Y$323,IF(doba!$Y45&gt;Y$323,Y$324,0),0)</f>
        <v>0</v>
      </c>
      <c r="Z350">
        <f>IF(doba!$X45&lt;=Z$323,IF(doba!$Y45&gt;Z$323,Z$324,0),0)</f>
        <v>0</v>
      </c>
      <c r="AA350">
        <f>IF(doba!$X45&lt;=AA$323,IF(doba!$Y45&gt;AA$323,AA$324,0),0)</f>
        <v>0</v>
      </c>
      <c r="AB350">
        <f>IF(doba!$X45&lt;=AB$323,IF(doba!$Y45&gt;AB$323,AB$324,0),0)</f>
        <v>0</v>
      </c>
      <c r="AC350" s="1">
        <f t="shared" si="12"/>
        <v>0</v>
      </c>
      <c r="AH350">
        <f>IF(doba!$X45&lt;=AH$323,IF(doba!$Y45&gt;AH$323,AH$324,0),0)</f>
        <v>0</v>
      </c>
      <c r="AI350">
        <f>IF(doba!$X45&lt;=AI$323,IF(doba!$Y45&gt;AI$323,AI$324,0),0)</f>
        <v>0</v>
      </c>
      <c r="AJ350">
        <f>IF(doba!$X45&lt;=AJ$323,IF(doba!$Y45&gt;AJ$323,AJ$324,0),0)</f>
        <v>0</v>
      </c>
      <c r="AK350">
        <f>IF(doba!$X45&lt;=AK$323,IF(doba!$Y45&gt;AK$323,AK$324,0),0)</f>
        <v>0</v>
      </c>
      <c r="AL350">
        <f>IF(doba!$X45&lt;=AL$323,IF(doba!$Y45&gt;AL$323,AL$324,0),0)</f>
        <v>0</v>
      </c>
      <c r="AM350">
        <f>IF(doba!$X45&lt;=AM$323,IF(doba!$Y45&gt;AM$323,AM$324,0),0)</f>
        <v>0</v>
      </c>
      <c r="AN350">
        <f>IF(doba!$X45&lt;=AN$323,IF(doba!$Y45&gt;AN$323,AN$324,0),0)</f>
        <v>0</v>
      </c>
      <c r="AO350">
        <f>IF(doba!$X45&lt;=AO$323,IF(doba!$Y45&gt;AO$323,AO$324,0),0)</f>
        <v>0</v>
      </c>
      <c r="AP350">
        <f>IF(doba!$X45&lt;=AP$323,IF(doba!$Y45&gt;AP$323,AP$324,0),0)</f>
        <v>0</v>
      </c>
      <c r="AQ350">
        <f>IF(doba!$X45&lt;=AQ$323,IF(doba!$Y45&gt;AQ$323,AQ$324,0),0)</f>
        <v>0</v>
      </c>
      <c r="AR350">
        <f>IF(doba!$X45&lt;=AR$323,IF(doba!$Y45&gt;AR$323,AR$324,0),0)</f>
        <v>0</v>
      </c>
      <c r="AS350">
        <f>IF(doba!$X45&lt;=AS$323,IF(doba!$Y45&gt;AS$323,AS$324,0),0)</f>
        <v>0</v>
      </c>
      <c r="AT350">
        <f>IF(doba!$X45&lt;=AT$323,IF(doba!$Y45&gt;AT$323,AT$324,0),0)</f>
        <v>0</v>
      </c>
      <c r="AU350">
        <f>IF(doba!$X45&lt;=AU$323,IF(doba!$Y45&gt;AU$323,AU$324,0),0)</f>
        <v>0</v>
      </c>
      <c r="AV350">
        <f>IF(doba!$X45&lt;=AV$323,IF(doba!$Y45&gt;AV$323,AV$324,0),0)</f>
        <v>0</v>
      </c>
      <c r="AW350">
        <f>IF(doba!$X45&lt;=AW$323,IF(doba!$Y45&gt;AW$323,AW$324,0),0)</f>
        <v>0</v>
      </c>
      <c r="AX350">
        <f>IF(doba!$X45&lt;=AX$323,IF(doba!$Y45&gt;AX$323,AX$324,0),0)</f>
        <v>0</v>
      </c>
      <c r="AY350">
        <f>IF(doba!$X45&lt;=AY$323,IF(doba!$Y45&gt;AY$323,AY$324,0),0)</f>
        <v>0</v>
      </c>
      <c r="AZ350">
        <f>IF(doba!$X45&lt;=AZ$323,IF(doba!$Y45&gt;AZ$323,AZ$324,0),0)</f>
        <v>0</v>
      </c>
      <c r="BA350">
        <f>IF(doba!$X45&lt;=BA$323,IF(doba!$Y45&gt;BA$323,BA$324,0),0)</f>
        <v>0</v>
      </c>
      <c r="BB350">
        <f>IF(doba!$X45&lt;=BB$323,IF(doba!$Y45&gt;BB$323,BB$324,0),0)</f>
        <v>0</v>
      </c>
      <c r="BC350">
        <f>IF(doba!$X45&lt;=BC$323,IF(doba!$Y45&gt;BC$323,BC$324,0),0)</f>
        <v>0</v>
      </c>
      <c r="BD350">
        <f>IF(doba!$X45&lt;=BD$323,IF(doba!$Y45&gt;BD$323,BD$324,0),0)</f>
        <v>0</v>
      </c>
      <c r="BE350">
        <f>IF(doba!$X45&lt;=BE$323,IF(doba!$Y45&gt;BE$323,BE$324,0),0)</f>
        <v>0</v>
      </c>
      <c r="BF350" s="1">
        <f t="shared" si="13"/>
        <v>0</v>
      </c>
    </row>
    <row r="351" spans="1:58" x14ac:dyDescent="0.2">
      <c r="A351">
        <v>27</v>
      </c>
      <c r="B351">
        <f>doba!$X46</f>
        <v>0</v>
      </c>
      <c r="C351">
        <f>doba!$Y46</f>
        <v>0</v>
      </c>
      <c r="E351">
        <f>IF(doba!$X46&lt;=E$323,IF(doba!$Y46&gt;E$323,E$324,0),0)</f>
        <v>0</v>
      </c>
      <c r="F351">
        <f>IF(doba!$X46&lt;=F$323,IF(doba!$Y46&gt;F$323,F$324,0),0)</f>
        <v>0</v>
      </c>
      <c r="G351">
        <f>IF(doba!$X46&lt;=G$323,IF(doba!$Y46&gt;G$323,G$324,0),0)</f>
        <v>0</v>
      </c>
      <c r="H351">
        <f>IF(doba!$X46&lt;=H$323,IF(doba!$Y46&gt;H$323,H$324,0),0)</f>
        <v>0</v>
      </c>
      <c r="I351">
        <f>IF(doba!$X46&lt;=I$323,IF(doba!$Y46&gt;I$323,I$324,0),0)</f>
        <v>0</v>
      </c>
      <c r="J351">
        <f>IF(doba!$X46&lt;=J$323,IF(doba!$Y46&gt;J$323,J$324,0),0)</f>
        <v>0</v>
      </c>
      <c r="K351">
        <f>IF(doba!$X46&lt;=K$323,IF(doba!$Y46&gt;K$323,K$324,0),0)</f>
        <v>0</v>
      </c>
      <c r="L351">
        <f>IF(doba!$X46&lt;=L$323,IF(doba!$Y46&gt;L$323,L$324,0),0)</f>
        <v>0</v>
      </c>
      <c r="M351">
        <f>IF(doba!$X46&lt;=M$323,IF(doba!$Y46&gt;M$323,M$324,0),0)</f>
        <v>0</v>
      </c>
      <c r="N351">
        <f>IF(doba!$X46&lt;=N$323,IF(doba!$Y46&gt;N$323,N$324,0),0)</f>
        <v>0</v>
      </c>
      <c r="O351">
        <f>IF(doba!$X46&lt;=O$323,IF(doba!$Y46&gt;O$323,O$324,0),0)</f>
        <v>0</v>
      </c>
      <c r="P351">
        <f>IF(doba!$X46&lt;=P$323,IF(doba!$Y46&gt;P$323,P$324,0),0)</f>
        <v>0</v>
      </c>
      <c r="Q351">
        <f>IF(doba!$X46&lt;=Q$323,IF(doba!$Y46&gt;Q$323,Q$324,0),0)</f>
        <v>0</v>
      </c>
      <c r="R351">
        <f>IF(doba!$X46&lt;=R$323,IF(doba!$Y46&gt;R$323,R$324,0),0)</f>
        <v>0</v>
      </c>
      <c r="S351">
        <f>IF(doba!$X46&lt;=S$323,IF(doba!$Y46&gt;S$323,S$324,0),0)</f>
        <v>0</v>
      </c>
      <c r="T351">
        <f>IF(doba!$X46&lt;=T$323,IF(doba!$Y46&gt;T$323,T$324,0),0)</f>
        <v>0</v>
      </c>
      <c r="U351">
        <f>IF(doba!$X46&lt;=U$323,IF(doba!$Y46&gt;U$323,U$324,0),0)</f>
        <v>0</v>
      </c>
      <c r="V351">
        <f>IF(doba!$X46&lt;=V$323,IF(doba!$Y46&gt;V$323,V$324,0),0)</f>
        <v>0</v>
      </c>
      <c r="W351">
        <f>IF(doba!$X46&lt;=W$323,IF(doba!$Y46&gt;W$323,W$324,0),0)</f>
        <v>0</v>
      </c>
      <c r="X351">
        <f>IF(doba!$X46&lt;=X$323,IF(doba!$Y46&gt;X$323,X$324,0),0)</f>
        <v>0</v>
      </c>
      <c r="Y351">
        <f>IF(doba!$X46&lt;=Y$323,IF(doba!$Y46&gt;Y$323,Y$324,0),0)</f>
        <v>0</v>
      </c>
      <c r="Z351">
        <f>IF(doba!$X46&lt;=Z$323,IF(doba!$Y46&gt;Z$323,Z$324,0),0)</f>
        <v>0</v>
      </c>
      <c r="AA351">
        <f>IF(doba!$X46&lt;=AA$323,IF(doba!$Y46&gt;AA$323,AA$324,0),0)</f>
        <v>0</v>
      </c>
      <c r="AB351">
        <f>IF(doba!$X46&lt;=AB$323,IF(doba!$Y46&gt;AB$323,AB$324,0),0)</f>
        <v>0</v>
      </c>
      <c r="AC351" s="1">
        <f t="shared" si="12"/>
        <v>0</v>
      </c>
      <c r="AH351">
        <f>IF(doba!$X46&lt;=AH$323,IF(doba!$Y46&gt;AH$323,AH$324,0),0)</f>
        <v>0</v>
      </c>
      <c r="AI351">
        <f>IF(doba!$X46&lt;=AI$323,IF(doba!$Y46&gt;AI$323,AI$324,0),0)</f>
        <v>0</v>
      </c>
      <c r="AJ351">
        <f>IF(doba!$X46&lt;=AJ$323,IF(doba!$Y46&gt;AJ$323,AJ$324,0),0)</f>
        <v>0</v>
      </c>
      <c r="AK351">
        <f>IF(doba!$X46&lt;=AK$323,IF(doba!$Y46&gt;AK$323,AK$324,0),0)</f>
        <v>0</v>
      </c>
      <c r="AL351">
        <f>IF(doba!$X46&lt;=AL$323,IF(doba!$Y46&gt;AL$323,AL$324,0),0)</f>
        <v>0</v>
      </c>
      <c r="AM351">
        <f>IF(doba!$X46&lt;=AM$323,IF(doba!$Y46&gt;AM$323,AM$324,0),0)</f>
        <v>0</v>
      </c>
      <c r="AN351">
        <f>IF(doba!$X46&lt;=AN$323,IF(doba!$Y46&gt;AN$323,AN$324,0),0)</f>
        <v>0</v>
      </c>
      <c r="AO351">
        <f>IF(doba!$X46&lt;=AO$323,IF(doba!$Y46&gt;AO$323,AO$324,0),0)</f>
        <v>0</v>
      </c>
      <c r="AP351">
        <f>IF(doba!$X46&lt;=AP$323,IF(doba!$Y46&gt;AP$323,AP$324,0),0)</f>
        <v>0</v>
      </c>
      <c r="AQ351">
        <f>IF(doba!$X46&lt;=AQ$323,IF(doba!$Y46&gt;AQ$323,AQ$324,0),0)</f>
        <v>0</v>
      </c>
      <c r="AR351">
        <f>IF(doba!$X46&lt;=AR$323,IF(doba!$Y46&gt;AR$323,AR$324,0),0)</f>
        <v>0</v>
      </c>
      <c r="AS351">
        <f>IF(doba!$X46&lt;=AS$323,IF(doba!$Y46&gt;AS$323,AS$324,0),0)</f>
        <v>0</v>
      </c>
      <c r="AT351">
        <f>IF(doba!$X46&lt;=AT$323,IF(doba!$Y46&gt;AT$323,AT$324,0),0)</f>
        <v>0</v>
      </c>
      <c r="AU351">
        <f>IF(doba!$X46&lt;=AU$323,IF(doba!$Y46&gt;AU$323,AU$324,0),0)</f>
        <v>0</v>
      </c>
      <c r="AV351">
        <f>IF(doba!$X46&lt;=AV$323,IF(doba!$Y46&gt;AV$323,AV$324,0),0)</f>
        <v>0</v>
      </c>
      <c r="AW351">
        <f>IF(doba!$X46&lt;=AW$323,IF(doba!$Y46&gt;AW$323,AW$324,0),0)</f>
        <v>0</v>
      </c>
      <c r="AX351">
        <f>IF(doba!$X46&lt;=AX$323,IF(doba!$Y46&gt;AX$323,AX$324,0),0)</f>
        <v>0</v>
      </c>
      <c r="AY351">
        <f>IF(doba!$X46&lt;=AY$323,IF(doba!$Y46&gt;AY$323,AY$324,0),0)</f>
        <v>0</v>
      </c>
      <c r="AZ351">
        <f>IF(doba!$X46&lt;=AZ$323,IF(doba!$Y46&gt;AZ$323,AZ$324,0),0)</f>
        <v>0</v>
      </c>
      <c r="BA351">
        <f>IF(doba!$X46&lt;=BA$323,IF(doba!$Y46&gt;BA$323,BA$324,0),0)</f>
        <v>0</v>
      </c>
      <c r="BB351">
        <f>IF(doba!$X46&lt;=BB$323,IF(doba!$Y46&gt;BB$323,BB$324,0),0)</f>
        <v>0</v>
      </c>
      <c r="BC351">
        <f>IF(doba!$X46&lt;=BC$323,IF(doba!$Y46&gt;BC$323,BC$324,0),0)</f>
        <v>0</v>
      </c>
      <c r="BD351">
        <f>IF(doba!$X46&lt;=BD$323,IF(doba!$Y46&gt;BD$323,BD$324,0),0)</f>
        <v>0</v>
      </c>
      <c r="BE351">
        <f>IF(doba!$X46&lt;=BE$323,IF(doba!$Y46&gt;BE$323,BE$324,0),0)</f>
        <v>0</v>
      </c>
      <c r="BF351" s="1">
        <f t="shared" si="13"/>
        <v>0</v>
      </c>
    </row>
    <row r="352" spans="1:58" x14ac:dyDescent="0.2">
      <c r="A352">
        <v>28</v>
      </c>
      <c r="B352">
        <f>doba!$X47</f>
        <v>0</v>
      </c>
      <c r="C352">
        <f>doba!$Y47</f>
        <v>0</v>
      </c>
      <c r="E352">
        <f>IF(doba!$X47&lt;=E$323,IF(doba!$Y47&gt;E$323,E$324,0),0)</f>
        <v>0</v>
      </c>
      <c r="F352">
        <f>IF(doba!$X47&lt;=F$323,IF(doba!$Y47&gt;F$323,F$324,0),0)</f>
        <v>0</v>
      </c>
      <c r="G352">
        <f>IF(doba!$X47&lt;=G$323,IF(doba!$Y47&gt;G$323,G$324,0),0)</f>
        <v>0</v>
      </c>
      <c r="H352">
        <f>IF(doba!$X47&lt;=H$323,IF(doba!$Y47&gt;H$323,H$324,0),0)</f>
        <v>0</v>
      </c>
      <c r="I352">
        <f>IF(doba!$X47&lt;=I$323,IF(doba!$Y47&gt;I$323,I$324,0),0)</f>
        <v>0</v>
      </c>
      <c r="J352">
        <f>IF(doba!$X47&lt;=J$323,IF(doba!$Y47&gt;J$323,J$324,0),0)</f>
        <v>0</v>
      </c>
      <c r="K352">
        <f>IF(doba!$X47&lt;=K$323,IF(doba!$Y47&gt;K$323,K$324,0),0)</f>
        <v>0</v>
      </c>
      <c r="L352">
        <f>IF(doba!$X47&lt;=L$323,IF(doba!$Y47&gt;L$323,L$324,0),0)</f>
        <v>0</v>
      </c>
      <c r="M352">
        <f>IF(doba!$X47&lt;=M$323,IF(doba!$Y47&gt;M$323,M$324,0),0)</f>
        <v>0</v>
      </c>
      <c r="N352">
        <f>IF(doba!$X47&lt;=N$323,IF(doba!$Y47&gt;N$323,N$324,0),0)</f>
        <v>0</v>
      </c>
      <c r="O352">
        <f>IF(doba!$X47&lt;=O$323,IF(doba!$Y47&gt;O$323,O$324,0),0)</f>
        <v>0</v>
      </c>
      <c r="P352">
        <f>IF(doba!$X47&lt;=P$323,IF(doba!$Y47&gt;P$323,P$324,0),0)</f>
        <v>0</v>
      </c>
      <c r="Q352">
        <f>IF(doba!$X47&lt;=Q$323,IF(doba!$Y47&gt;Q$323,Q$324,0),0)</f>
        <v>0</v>
      </c>
      <c r="R352">
        <f>IF(doba!$X47&lt;=R$323,IF(doba!$Y47&gt;R$323,R$324,0),0)</f>
        <v>0</v>
      </c>
      <c r="S352">
        <f>IF(doba!$X47&lt;=S$323,IF(doba!$Y47&gt;S$323,S$324,0),0)</f>
        <v>0</v>
      </c>
      <c r="T352">
        <f>IF(doba!$X47&lt;=T$323,IF(doba!$Y47&gt;T$323,T$324,0),0)</f>
        <v>0</v>
      </c>
      <c r="U352">
        <f>IF(doba!$X47&lt;=U$323,IF(doba!$Y47&gt;U$323,U$324,0),0)</f>
        <v>0</v>
      </c>
      <c r="V352">
        <f>IF(doba!$X47&lt;=V$323,IF(doba!$Y47&gt;V$323,V$324,0),0)</f>
        <v>0</v>
      </c>
      <c r="W352">
        <f>IF(doba!$X47&lt;=W$323,IF(doba!$Y47&gt;W$323,W$324,0),0)</f>
        <v>0</v>
      </c>
      <c r="X352">
        <f>IF(doba!$X47&lt;=X$323,IF(doba!$Y47&gt;X$323,X$324,0),0)</f>
        <v>0</v>
      </c>
      <c r="Y352">
        <f>IF(doba!$X47&lt;=Y$323,IF(doba!$Y47&gt;Y$323,Y$324,0),0)</f>
        <v>0</v>
      </c>
      <c r="Z352">
        <f>IF(doba!$X47&lt;=Z$323,IF(doba!$Y47&gt;Z$323,Z$324,0),0)</f>
        <v>0</v>
      </c>
      <c r="AA352">
        <f>IF(doba!$X47&lt;=AA$323,IF(doba!$Y47&gt;AA$323,AA$324,0),0)</f>
        <v>0</v>
      </c>
      <c r="AB352">
        <f>IF(doba!$X47&lt;=AB$323,IF(doba!$Y47&gt;AB$323,AB$324,0),0)</f>
        <v>0</v>
      </c>
      <c r="AC352" s="1">
        <f t="shared" si="12"/>
        <v>0</v>
      </c>
      <c r="AH352">
        <f>IF(doba!$X47&lt;=AH$323,IF(doba!$Y47&gt;AH$323,AH$324,0),0)</f>
        <v>0</v>
      </c>
      <c r="AI352">
        <f>IF(doba!$X47&lt;=AI$323,IF(doba!$Y47&gt;AI$323,AI$324,0),0)</f>
        <v>0</v>
      </c>
      <c r="AJ352">
        <f>IF(doba!$X47&lt;=AJ$323,IF(doba!$Y47&gt;AJ$323,AJ$324,0),0)</f>
        <v>0</v>
      </c>
      <c r="AK352">
        <f>IF(doba!$X47&lt;=AK$323,IF(doba!$Y47&gt;AK$323,AK$324,0),0)</f>
        <v>0</v>
      </c>
      <c r="AL352">
        <f>IF(doba!$X47&lt;=AL$323,IF(doba!$Y47&gt;AL$323,AL$324,0),0)</f>
        <v>0</v>
      </c>
      <c r="AM352">
        <f>IF(doba!$X47&lt;=AM$323,IF(doba!$Y47&gt;AM$323,AM$324,0),0)</f>
        <v>0</v>
      </c>
      <c r="AN352">
        <f>IF(doba!$X47&lt;=AN$323,IF(doba!$Y47&gt;AN$323,AN$324,0),0)</f>
        <v>0</v>
      </c>
      <c r="AO352">
        <f>IF(doba!$X47&lt;=AO$323,IF(doba!$Y47&gt;AO$323,AO$324,0),0)</f>
        <v>0</v>
      </c>
      <c r="AP352">
        <f>IF(doba!$X47&lt;=AP$323,IF(doba!$Y47&gt;AP$323,AP$324,0),0)</f>
        <v>0</v>
      </c>
      <c r="AQ352">
        <f>IF(doba!$X47&lt;=AQ$323,IF(doba!$Y47&gt;AQ$323,AQ$324,0),0)</f>
        <v>0</v>
      </c>
      <c r="AR352">
        <f>IF(doba!$X47&lt;=AR$323,IF(doba!$Y47&gt;AR$323,AR$324,0),0)</f>
        <v>0</v>
      </c>
      <c r="AS352">
        <f>IF(doba!$X47&lt;=AS$323,IF(doba!$Y47&gt;AS$323,AS$324,0),0)</f>
        <v>0</v>
      </c>
      <c r="AT352">
        <f>IF(doba!$X47&lt;=AT$323,IF(doba!$Y47&gt;AT$323,AT$324,0),0)</f>
        <v>0</v>
      </c>
      <c r="AU352">
        <f>IF(doba!$X47&lt;=AU$323,IF(doba!$Y47&gt;AU$323,AU$324,0),0)</f>
        <v>0</v>
      </c>
      <c r="AV352">
        <f>IF(doba!$X47&lt;=AV$323,IF(doba!$Y47&gt;AV$323,AV$324,0),0)</f>
        <v>0</v>
      </c>
      <c r="AW352">
        <f>IF(doba!$X47&lt;=AW$323,IF(doba!$Y47&gt;AW$323,AW$324,0),0)</f>
        <v>0</v>
      </c>
      <c r="AX352">
        <f>IF(doba!$X47&lt;=AX$323,IF(doba!$Y47&gt;AX$323,AX$324,0),0)</f>
        <v>0</v>
      </c>
      <c r="AY352">
        <f>IF(doba!$X47&lt;=AY$323,IF(doba!$Y47&gt;AY$323,AY$324,0),0)</f>
        <v>0</v>
      </c>
      <c r="AZ352">
        <f>IF(doba!$X47&lt;=AZ$323,IF(doba!$Y47&gt;AZ$323,AZ$324,0),0)</f>
        <v>0</v>
      </c>
      <c r="BA352">
        <f>IF(doba!$X47&lt;=BA$323,IF(doba!$Y47&gt;BA$323,BA$324,0),0)</f>
        <v>0</v>
      </c>
      <c r="BB352">
        <f>IF(doba!$X47&lt;=BB$323,IF(doba!$Y47&gt;BB$323,BB$324,0),0)</f>
        <v>0</v>
      </c>
      <c r="BC352">
        <f>IF(doba!$X47&lt;=BC$323,IF(doba!$Y47&gt;BC$323,BC$324,0),0)</f>
        <v>0</v>
      </c>
      <c r="BD352">
        <f>IF(doba!$X47&lt;=BD$323,IF(doba!$Y47&gt;BD$323,BD$324,0),0)</f>
        <v>0</v>
      </c>
      <c r="BE352">
        <f>IF(doba!$X47&lt;=BE$323,IF(doba!$Y47&gt;BE$323,BE$324,0),0)</f>
        <v>0</v>
      </c>
      <c r="BF352" s="1">
        <f t="shared" si="13"/>
        <v>0</v>
      </c>
    </row>
    <row r="353" spans="1:58" x14ac:dyDescent="0.2">
      <c r="A353">
        <v>29</v>
      </c>
      <c r="B353">
        <f>doba!$X48</f>
        <v>0</v>
      </c>
      <c r="C353">
        <f>doba!$Y48</f>
        <v>0</v>
      </c>
      <c r="E353">
        <f>IF(doba!$X48&lt;=E$323,IF(doba!$Y48&gt;E$323,E$324,0),0)</f>
        <v>0</v>
      </c>
      <c r="F353">
        <f>IF(doba!$X48&lt;=F$323,IF(doba!$Y48&gt;F$323,F$324,0),0)</f>
        <v>0</v>
      </c>
      <c r="G353">
        <f>IF(doba!$X48&lt;=G$323,IF(doba!$Y48&gt;G$323,G$324,0),0)</f>
        <v>0</v>
      </c>
      <c r="H353">
        <f>IF(doba!$X48&lt;=H$323,IF(doba!$Y48&gt;H$323,H$324,0),0)</f>
        <v>0</v>
      </c>
      <c r="I353">
        <f>IF(doba!$X48&lt;=I$323,IF(doba!$Y48&gt;I$323,I$324,0),0)</f>
        <v>0</v>
      </c>
      <c r="J353">
        <f>IF(doba!$X48&lt;=J$323,IF(doba!$Y48&gt;J$323,J$324,0),0)</f>
        <v>0</v>
      </c>
      <c r="K353">
        <f>IF(doba!$X48&lt;=K$323,IF(doba!$Y48&gt;K$323,K$324,0),0)</f>
        <v>0</v>
      </c>
      <c r="L353">
        <f>IF(doba!$X48&lt;=L$323,IF(doba!$Y48&gt;L$323,L$324,0),0)</f>
        <v>0</v>
      </c>
      <c r="M353">
        <f>IF(doba!$X48&lt;=M$323,IF(doba!$Y48&gt;M$323,M$324,0),0)</f>
        <v>0</v>
      </c>
      <c r="N353">
        <f>IF(doba!$X48&lt;=N$323,IF(doba!$Y48&gt;N$323,N$324,0),0)</f>
        <v>0</v>
      </c>
      <c r="O353">
        <f>IF(doba!$X48&lt;=O$323,IF(doba!$Y48&gt;O$323,O$324,0),0)</f>
        <v>0</v>
      </c>
      <c r="P353">
        <f>IF(doba!$X48&lt;=P$323,IF(doba!$Y48&gt;P$323,P$324,0),0)</f>
        <v>0</v>
      </c>
      <c r="Q353">
        <f>IF(doba!$X48&lt;=Q$323,IF(doba!$Y48&gt;Q$323,Q$324,0),0)</f>
        <v>0</v>
      </c>
      <c r="R353">
        <f>IF(doba!$X48&lt;=R$323,IF(doba!$Y48&gt;R$323,R$324,0),0)</f>
        <v>0</v>
      </c>
      <c r="S353">
        <f>IF(doba!$X48&lt;=S$323,IF(doba!$Y48&gt;S$323,S$324,0),0)</f>
        <v>0</v>
      </c>
      <c r="T353">
        <f>IF(doba!$X48&lt;=T$323,IF(doba!$Y48&gt;T$323,T$324,0),0)</f>
        <v>0</v>
      </c>
      <c r="U353">
        <f>IF(doba!$X48&lt;=U$323,IF(doba!$Y48&gt;U$323,U$324,0),0)</f>
        <v>0</v>
      </c>
      <c r="V353">
        <f>IF(doba!$X48&lt;=V$323,IF(doba!$Y48&gt;V$323,V$324,0),0)</f>
        <v>0</v>
      </c>
      <c r="W353">
        <f>IF(doba!$X48&lt;=W$323,IF(doba!$Y48&gt;W$323,W$324,0),0)</f>
        <v>0</v>
      </c>
      <c r="X353">
        <f>IF(doba!$X48&lt;=X$323,IF(doba!$Y48&gt;X$323,X$324,0),0)</f>
        <v>0</v>
      </c>
      <c r="Y353">
        <f>IF(doba!$X48&lt;=Y$323,IF(doba!$Y48&gt;Y$323,Y$324,0),0)</f>
        <v>0</v>
      </c>
      <c r="Z353">
        <f>IF(doba!$X48&lt;=Z$323,IF(doba!$Y48&gt;Z$323,Z$324,0),0)</f>
        <v>0</v>
      </c>
      <c r="AA353">
        <f>IF(doba!$X48&lt;=AA$323,IF(doba!$Y48&gt;AA$323,AA$324,0),0)</f>
        <v>0</v>
      </c>
      <c r="AB353">
        <f>IF(doba!$X48&lt;=AB$323,IF(doba!$Y48&gt;AB$323,AB$324,0),0)</f>
        <v>0</v>
      </c>
      <c r="AC353" s="1">
        <f t="shared" si="12"/>
        <v>0</v>
      </c>
      <c r="AH353">
        <f>IF(doba!$X48&lt;=AH$323,IF(doba!$Y48&gt;AH$323,AH$324,0),0)</f>
        <v>0</v>
      </c>
      <c r="AI353">
        <f>IF(doba!$X48&lt;=AI$323,IF(doba!$Y48&gt;AI$323,AI$324,0),0)</f>
        <v>0</v>
      </c>
      <c r="AJ353">
        <f>IF(doba!$X48&lt;=AJ$323,IF(doba!$Y48&gt;AJ$323,AJ$324,0),0)</f>
        <v>0</v>
      </c>
      <c r="AK353">
        <f>IF(doba!$X48&lt;=AK$323,IF(doba!$Y48&gt;AK$323,AK$324,0),0)</f>
        <v>0</v>
      </c>
      <c r="AL353">
        <f>IF(doba!$X48&lt;=AL$323,IF(doba!$Y48&gt;AL$323,AL$324,0),0)</f>
        <v>0</v>
      </c>
      <c r="AM353">
        <f>IF(doba!$X48&lt;=AM$323,IF(doba!$Y48&gt;AM$323,AM$324,0),0)</f>
        <v>0</v>
      </c>
      <c r="AN353">
        <f>IF(doba!$X48&lt;=AN$323,IF(doba!$Y48&gt;AN$323,AN$324,0),0)</f>
        <v>0</v>
      </c>
      <c r="AO353">
        <f>IF(doba!$X48&lt;=AO$323,IF(doba!$Y48&gt;AO$323,AO$324,0),0)</f>
        <v>0</v>
      </c>
      <c r="AP353">
        <f>IF(doba!$X48&lt;=AP$323,IF(doba!$Y48&gt;AP$323,AP$324,0),0)</f>
        <v>0</v>
      </c>
      <c r="AQ353">
        <f>IF(doba!$X48&lt;=AQ$323,IF(doba!$Y48&gt;AQ$323,AQ$324,0),0)</f>
        <v>0</v>
      </c>
      <c r="AR353">
        <f>IF(doba!$X48&lt;=AR$323,IF(doba!$Y48&gt;AR$323,AR$324,0),0)</f>
        <v>0</v>
      </c>
      <c r="AS353">
        <f>IF(doba!$X48&lt;=AS$323,IF(doba!$Y48&gt;AS$323,AS$324,0),0)</f>
        <v>0</v>
      </c>
      <c r="AT353">
        <f>IF(doba!$X48&lt;=AT$323,IF(doba!$Y48&gt;AT$323,AT$324,0),0)</f>
        <v>0</v>
      </c>
      <c r="AU353">
        <f>IF(doba!$X48&lt;=AU$323,IF(doba!$Y48&gt;AU$323,AU$324,0),0)</f>
        <v>0</v>
      </c>
      <c r="AV353">
        <f>IF(doba!$X48&lt;=AV$323,IF(doba!$Y48&gt;AV$323,AV$324,0),0)</f>
        <v>0</v>
      </c>
      <c r="AW353">
        <f>IF(doba!$X48&lt;=AW$323,IF(doba!$Y48&gt;AW$323,AW$324,0),0)</f>
        <v>0</v>
      </c>
      <c r="AX353">
        <f>IF(doba!$X48&lt;=AX$323,IF(doba!$Y48&gt;AX$323,AX$324,0),0)</f>
        <v>0</v>
      </c>
      <c r="AY353">
        <f>IF(doba!$X48&lt;=AY$323,IF(doba!$Y48&gt;AY$323,AY$324,0),0)</f>
        <v>0</v>
      </c>
      <c r="AZ353">
        <f>IF(doba!$X48&lt;=AZ$323,IF(doba!$Y48&gt;AZ$323,AZ$324,0),0)</f>
        <v>0</v>
      </c>
      <c r="BA353">
        <f>IF(doba!$X48&lt;=BA$323,IF(doba!$Y48&gt;BA$323,BA$324,0),0)</f>
        <v>0</v>
      </c>
      <c r="BB353">
        <f>IF(doba!$X48&lt;=BB$323,IF(doba!$Y48&gt;BB$323,BB$324,0),0)</f>
        <v>0</v>
      </c>
      <c r="BC353">
        <f>IF(doba!$X48&lt;=BC$323,IF(doba!$Y48&gt;BC$323,BC$324,0),0)</f>
        <v>0</v>
      </c>
      <c r="BD353">
        <f>IF(doba!$X48&lt;=BD$323,IF(doba!$Y48&gt;BD$323,BD$324,0),0)</f>
        <v>0</v>
      </c>
      <c r="BE353">
        <f>IF(doba!$X48&lt;=BE$323,IF(doba!$Y48&gt;BE$323,BE$324,0),0)</f>
        <v>0</v>
      </c>
      <c r="BF353" s="1">
        <f t="shared" si="13"/>
        <v>0</v>
      </c>
    </row>
    <row r="354" spans="1:58" x14ac:dyDescent="0.2">
      <c r="A354">
        <v>30</v>
      </c>
      <c r="B354">
        <f>doba!$X49</f>
        <v>0</v>
      </c>
      <c r="C354">
        <f>doba!$Y49</f>
        <v>0</v>
      </c>
      <c r="E354">
        <f>IF(doba!$X49&lt;=E$323,IF(doba!$Y49&gt;E$323,E$324,0),0)</f>
        <v>0</v>
      </c>
      <c r="F354">
        <f>IF(doba!$X49&lt;=F$323,IF(doba!$Y49&gt;F$323,F$324,0),0)</f>
        <v>0</v>
      </c>
      <c r="G354">
        <f>IF(doba!$X49&lt;=G$323,IF(doba!$Y49&gt;G$323,G$324,0),0)</f>
        <v>0</v>
      </c>
      <c r="H354">
        <f>IF(doba!$X49&lt;=H$323,IF(doba!$Y49&gt;H$323,H$324,0),0)</f>
        <v>0</v>
      </c>
      <c r="I354">
        <f>IF(doba!$X49&lt;=I$323,IF(doba!$Y49&gt;I$323,I$324,0),0)</f>
        <v>0</v>
      </c>
      <c r="J354">
        <f>IF(doba!$X49&lt;=J$323,IF(doba!$Y49&gt;J$323,J$324,0),0)</f>
        <v>0</v>
      </c>
      <c r="K354">
        <f>IF(doba!$X49&lt;=K$323,IF(doba!$Y49&gt;K$323,K$324,0),0)</f>
        <v>0</v>
      </c>
      <c r="L354">
        <f>IF(doba!$X49&lt;=L$323,IF(doba!$Y49&gt;L$323,L$324,0),0)</f>
        <v>0</v>
      </c>
      <c r="M354">
        <f>IF(doba!$X49&lt;=M$323,IF(doba!$Y49&gt;M$323,M$324,0),0)</f>
        <v>0</v>
      </c>
      <c r="N354">
        <f>IF(doba!$X49&lt;=N$323,IF(doba!$Y49&gt;N$323,N$324,0),0)</f>
        <v>0</v>
      </c>
      <c r="O354">
        <f>IF(doba!$X49&lt;=O$323,IF(doba!$Y49&gt;O$323,O$324,0),0)</f>
        <v>0</v>
      </c>
      <c r="P354">
        <f>IF(doba!$X49&lt;=P$323,IF(doba!$Y49&gt;P$323,P$324,0),0)</f>
        <v>0</v>
      </c>
      <c r="Q354">
        <f>IF(doba!$X49&lt;=Q$323,IF(doba!$Y49&gt;Q$323,Q$324,0),0)</f>
        <v>0</v>
      </c>
      <c r="R354">
        <f>IF(doba!$X49&lt;=R$323,IF(doba!$Y49&gt;R$323,R$324,0),0)</f>
        <v>0</v>
      </c>
      <c r="S354">
        <f>IF(doba!$X49&lt;=S$323,IF(doba!$Y49&gt;S$323,S$324,0),0)</f>
        <v>0</v>
      </c>
      <c r="T354">
        <f>IF(doba!$X49&lt;=T$323,IF(doba!$Y49&gt;T$323,T$324,0),0)</f>
        <v>0</v>
      </c>
      <c r="U354">
        <f>IF(doba!$X49&lt;=U$323,IF(doba!$Y49&gt;U$323,U$324,0),0)</f>
        <v>0</v>
      </c>
      <c r="V354">
        <f>IF(doba!$X49&lt;=V$323,IF(doba!$Y49&gt;V$323,V$324,0),0)</f>
        <v>0</v>
      </c>
      <c r="W354">
        <f>IF(doba!$X49&lt;=W$323,IF(doba!$Y49&gt;W$323,W$324,0),0)</f>
        <v>0</v>
      </c>
      <c r="X354">
        <f>IF(doba!$X49&lt;=X$323,IF(doba!$Y49&gt;X$323,X$324,0),0)</f>
        <v>0</v>
      </c>
      <c r="Y354">
        <f>IF(doba!$X49&lt;=Y$323,IF(doba!$Y49&gt;Y$323,Y$324,0),0)</f>
        <v>0</v>
      </c>
      <c r="Z354">
        <f>IF(doba!$X49&lt;=Z$323,IF(doba!$Y49&gt;Z$323,Z$324,0),0)</f>
        <v>0</v>
      </c>
      <c r="AA354">
        <f>IF(doba!$X49&lt;=AA$323,IF(doba!$Y49&gt;AA$323,AA$324,0),0)</f>
        <v>0</v>
      </c>
      <c r="AB354">
        <f>IF(doba!$X49&lt;=AB$323,IF(doba!$Y49&gt;AB$323,AB$324,0),0)</f>
        <v>0</v>
      </c>
      <c r="AC354" s="1">
        <f t="shared" si="12"/>
        <v>0</v>
      </c>
      <c r="AH354">
        <f>IF(doba!$X49&lt;=AH$323,IF(doba!$Y49&gt;AH$323,AH$324,0),0)</f>
        <v>0</v>
      </c>
      <c r="AI354">
        <f>IF(doba!$X49&lt;=AI$323,IF(doba!$Y49&gt;AI$323,AI$324,0),0)</f>
        <v>0</v>
      </c>
      <c r="AJ354">
        <f>IF(doba!$X49&lt;=AJ$323,IF(doba!$Y49&gt;AJ$323,AJ$324,0),0)</f>
        <v>0</v>
      </c>
      <c r="AK354">
        <f>IF(doba!$X49&lt;=AK$323,IF(doba!$Y49&gt;AK$323,AK$324,0),0)</f>
        <v>0</v>
      </c>
      <c r="AL354">
        <f>IF(doba!$X49&lt;=AL$323,IF(doba!$Y49&gt;AL$323,AL$324,0),0)</f>
        <v>0</v>
      </c>
      <c r="AM354">
        <f>IF(doba!$X49&lt;=AM$323,IF(doba!$Y49&gt;AM$323,AM$324,0),0)</f>
        <v>0</v>
      </c>
      <c r="AN354">
        <f>IF(doba!$X49&lt;=AN$323,IF(doba!$Y49&gt;AN$323,AN$324,0),0)</f>
        <v>0</v>
      </c>
      <c r="AO354">
        <f>IF(doba!$X49&lt;=AO$323,IF(doba!$Y49&gt;AO$323,AO$324,0),0)</f>
        <v>0</v>
      </c>
      <c r="AP354">
        <f>IF(doba!$X49&lt;=AP$323,IF(doba!$Y49&gt;AP$323,AP$324,0),0)</f>
        <v>0</v>
      </c>
      <c r="AQ354">
        <f>IF(doba!$X49&lt;=AQ$323,IF(doba!$Y49&gt;AQ$323,AQ$324,0),0)</f>
        <v>0</v>
      </c>
      <c r="AR354">
        <f>IF(doba!$X49&lt;=AR$323,IF(doba!$Y49&gt;AR$323,AR$324,0),0)</f>
        <v>0</v>
      </c>
      <c r="AS354">
        <f>IF(doba!$X49&lt;=AS$323,IF(doba!$Y49&gt;AS$323,AS$324,0),0)</f>
        <v>0</v>
      </c>
      <c r="AT354">
        <f>IF(doba!$X49&lt;=AT$323,IF(doba!$Y49&gt;AT$323,AT$324,0),0)</f>
        <v>0</v>
      </c>
      <c r="AU354">
        <f>IF(doba!$X49&lt;=AU$323,IF(doba!$Y49&gt;AU$323,AU$324,0),0)</f>
        <v>0</v>
      </c>
      <c r="AV354">
        <f>IF(doba!$X49&lt;=AV$323,IF(doba!$Y49&gt;AV$323,AV$324,0),0)</f>
        <v>0</v>
      </c>
      <c r="AW354">
        <f>IF(doba!$X49&lt;=AW$323,IF(doba!$Y49&gt;AW$323,AW$324,0),0)</f>
        <v>0</v>
      </c>
      <c r="AX354">
        <f>IF(doba!$X49&lt;=AX$323,IF(doba!$Y49&gt;AX$323,AX$324,0),0)</f>
        <v>0</v>
      </c>
      <c r="AY354">
        <f>IF(doba!$X49&lt;=AY$323,IF(doba!$Y49&gt;AY$323,AY$324,0),0)</f>
        <v>0</v>
      </c>
      <c r="AZ354">
        <f>IF(doba!$X49&lt;=AZ$323,IF(doba!$Y49&gt;AZ$323,AZ$324,0),0)</f>
        <v>0</v>
      </c>
      <c r="BA354">
        <f>IF(doba!$X49&lt;=BA$323,IF(doba!$Y49&gt;BA$323,BA$324,0),0)</f>
        <v>0</v>
      </c>
      <c r="BB354">
        <f>IF(doba!$X49&lt;=BB$323,IF(doba!$Y49&gt;BB$323,BB$324,0),0)</f>
        <v>0</v>
      </c>
      <c r="BC354">
        <f>IF(doba!$X49&lt;=BC$323,IF(doba!$Y49&gt;BC$323,BC$324,0),0)</f>
        <v>0</v>
      </c>
      <c r="BD354">
        <f>IF(doba!$X49&lt;=BD$323,IF(doba!$Y49&gt;BD$323,BD$324,0),0)</f>
        <v>0</v>
      </c>
      <c r="BE354">
        <f>IF(doba!$X49&lt;=BE$323,IF(doba!$Y49&gt;BE$323,BE$324,0),0)</f>
        <v>0</v>
      </c>
      <c r="BF354" s="1">
        <f t="shared" si="13"/>
        <v>0</v>
      </c>
    </row>
    <row r="355" spans="1:58" x14ac:dyDescent="0.2">
      <c r="A355">
        <v>31</v>
      </c>
      <c r="B355">
        <f>doba!$X50</f>
        <v>0</v>
      </c>
      <c r="C355">
        <f>doba!$Y50</f>
        <v>0</v>
      </c>
      <c r="E355">
        <f>IF(doba!$X50&lt;=E$323,IF(doba!$Y50&gt;E$323,E$324,0),0)</f>
        <v>0</v>
      </c>
      <c r="F355">
        <f>IF(doba!$X50&lt;=F$323,IF(doba!$Y50&gt;F$323,F$324,0),0)</f>
        <v>0</v>
      </c>
      <c r="G355">
        <f>IF(doba!$X50&lt;=G$323,IF(doba!$Y50&gt;G$323,G$324,0),0)</f>
        <v>0</v>
      </c>
      <c r="H355">
        <f>IF(doba!$X50&lt;=H$323,IF(doba!$Y50&gt;H$323,H$324,0),0)</f>
        <v>0</v>
      </c>
      <c r="I355">
        <f>IF(doba!$X50&lt;=I$323,IF(doba!$Y50&gt;I$323,I$324,0),0)</f>
        <v>0</v>
      </c>
      <c r="J355">
        <f>IF(doba!$X50&lt;=J$323,IF(doba!$Y50&gt;J$323,J$324,0),0)</f>
        <v>0</v>
      </c>
      <c r="K355">
        <f>IF(doba!$X50&lt;=K$323,IF(doba!$Y50&gt;K$323,K$324,0),0)</f>
        <v>0</v>
      </c>
      <c r="L355">
        <f>IF(doba!$X50&lt;=L$323,IF(doba!$Y50&gt;L$323,L$324,0),0)</f>
        <v>0</v>
      </c>
      <c r="M355">
        <f>IF(doba!$X50&lt;=M$323,IF(doba!$Y50&gt;M$323,M$324,0),0)</f>
        <v>0</v>
      </c>
      <c r="N355">
        <f>IF(doba!$X50&lt;=N$323,IF(doba!$Y50&gt;N$323,N$324,0),0)</f>
        <v>0</v>
      </c>
      <c r="O355">
        <f>IF(doba!$X50&lt;=O$323,IF(doba!$Y50&gt;O$323,O$324,0),0)</f>
        <v>0</v>
      </c>
      <c r="P355">
        <f>IF(doba!$X50&lt;=P$323,IF(doba!$Y50&gt;P$323,P$324,0),0)</f>
        <v>0</v>
      </c>
      <c r="Q355">
        <f>IF(doba!$X50&lt;=Q$323,IF(doba!$Y50&gt;Q$323,Q$324,0),0)</f>
        <v>0</v>
      </c>
      <c r="R355">
        <f>IF(doba!$X50&lt;=R$323,IF(doba!$Y50&gt;R$323,R$324,0),0)</f>
        <v>0</v>
      </c>
      <c r="S355">
        <f>IF(doba!$X50&lt;=S$323,IF(doba!$Y50&gt;S$323,S$324,0),0)</f>
        <v>0</v>
      </c>
      <c r="T355">
        <f>IF(doba!$X50&lt;=T$323,IF(doba!$Y50&gt;T$323,T$324,0),0)</f>
        <v>0</v>
      </c>
      <c r="U355">
        <f>IF(doba!$X50&lt;=U$323,IF(doba!$Y50&gt;U$323,U$324,0),0)</f>
        <v>0</v>
      </c>
      <c r="V355">
        <f>IF(doba!$X50&lt;=V$323,IF(doba!$Y50&gt;V$323,V$324,0),0)</f>
        <v>0</v>
      </c>
      <c r="W355">
        <f>IF(doba!$X50&lt;=W$323,IF(doba!$Y50&gt;W$323,W$324,0),0)</f>
        <v>0</v>
      </c>
      <c r="X355">
        <f>IF(doba!$X50&lt;=X$323,IF(doba!$Y50&gt;X$323,X$324,0),0)</f>
        <v>0</v>
      </c>
      <c r="Y355">
        <f>IF(doba!$X50&lt;=Y$323,IF(doba!$Y50&gt;Y$323,Y$324,0),0)</f>
        <v>0</v>
      </c>
      <c r="Z355">
        <f>IF(doba!$X50&lt;=Z$323,IF(doba!$Y50&gt;Z$323,Z$324,0),0)</f>
        <v>0</v>
      </c>
      <c r="AA355">
        <f>IF(doba!$X50&lt;=AA$323,IF(doba!$Y50&gt;AA$323,AA$324,0),0)</f>
        <v>0</v>
      </c>
      <c r="AB355">
        <f>IF(doba!$X50&lt;=AB$323,IF(doba!$Y50&gt;AB$323,AB$324,0),0)</f>
        <v>0</v>
      </c>
      <c r="AC355" s="1">
        <f t="shared" si="12"/>
        <v>0</v>
      </c>
      <c r="AH355">
        <f>IF(doba!$X50&lt;=AH$323,IF(doba!$Y50&gt;AH$323,AH$324,0),0)</f>
        <v>0</v>
      </c>
      <c r="AI355">
        <f>IF(doba!$X50&lt;=AI$323,IF(doba!$Y50&gt;AI$323,AI$324,0),0)</f>
        <v>0</v>
      </c>
      <c r="AJ355">
        <f>IF(doba!$X50&lt;=AJ$323,IF(doba!$Y50&gt;AJ$323,AJ$324,0),0)</f>
        <v>0</v>
      </c>
      <c r="AK355">
        <f>IF(doba!$X50&lt;=AK$323,IF(doba!$Y50&gt;AK$323,AK$324,0),0)</f>
        <v>0</v>
      </c>
      <c r="AL355">
        <f>IF(doba!$X50&lt;=AL$323,IF(doba!$Y50&gt;AL$323,AL$324,0),0)</f>
        <v>0</v>
      </c>
      <c r="AM355">
        <f>IF(doba!$X50&lt;=AM$323,IF(doba!$Y50&gt;AM$323,AM$324,0),0)</f>
        <v>0</v>
      </c>
      <c r="AN355">
        <f>IF(doba!$X50&lt;=AN$323,IF(doba!$Y50&gt;AN$323,AN$324,0),0)</f>
        <v>0</v>
      </c>
      <c r="AO355">
        <f>IF(doba!$X50&lt;=AO$323,IF(doba!$Y50&gt;AO$323,AO$324,0),0)</f>
        <v>0</v>
      </c>
      <c r="AP355">
        <f>IF(doba!$X50&lt;=AP$323,IF(doba!$Y50&gt;AP$323,AP$324,0),0)</f>
        <v>0</v>
      </c>
      <c r="AQ355">
        <f>IF(doba!$X50&lt;=AQ$323,IF(doba!$Y50&gt;AQ$323,AQ$324,0),0)</f>
        <v>0</v>
      </c>
      <c r="AR355">
        <f>IF(doba!$X50&lt;=AR$323,IF(doba!$Y50&gt;AR$323,AR$324,0),0)</f>
        <v>0</v>
      </c>
      <c r="AS355">
        <f>IF(doba!$X50&lt;=AS$323,IF(doba!$Y50&gt;AS$323,AS$324,0),0)</f>
        <v>0</v>
      </c>
      <c r="AT355">
        <f>IF(doba!$X50&lt;=AT$323,IF(doba!$Y50&gt;AT$323,AT$324,0),0)</f>
        <v>0</v>
      </c>
      <c r="AU355">
        <f>IF(doba!$X50&lt;=AU$323,IF(doba!$Y50&gt;AU$323,AU$324,0),0)</f>
        <v>0</v>
      </c>
      <c r="AV355">
        <f>IF(doba!$X50&lt;=AV$323,IF(doba!$Y50&gt;AV$323,AV$324,0),0)</f>
        <v>0</v>
      </c>
      <c r="AW355">
        <f>IF(doba!$X50&lt;=AW$323,IF(doba!$Y50&gt;AW$323,AW$324,0),0)</f>
        <v>0</v>
      </c>
      <c r="AX355">
        <f>IF(doba!$X50&lt;=AX$323,IF(doba!$Y50&gt;AX$323,AX$324,0),0)</f>
        <v>0</v>
      </c>
      <c r="AY355">
        <f>IF(doba!$X50&lt;=AY$323,IF(doba!$Y50&gt;AY$323,AY$324,0),0)</f>
        <v>0</v>
      </c>
      <c r="AZ355">
        <f>IF(doba!$X50&lt;=AZ$323,IF(doba!$Y50&gt;AZ$323,AZ$324,0),0)</f>
        <v>0</v>
      </c>
      <c r="BA355">
        <f>IF(doba!$X50&lt;=BA$323,IF(doba!$Y50&gt;BA$323,BA$324,0),0)</f>
        <v>0</v>
      </c>
      <c r="BB355">
        <f>IF(doba!$X50&lt;=BB$323,IF(doba!$Y50&gt;BB$323,BB$324,0),0)</f>
        <v>0</v>
      </c>
      <c r="BC355">
        <f>IF(doba!$X50&lt;=BC$323,IF(doba!$Y50&gt;BC$323,BC$324,0),0)</f>
        <v>0</v>
      </c>
      <c r="BD355">
        <f>IF(doba!$X50&lt;=BD$323,IF(doba!$Y50&gt;BD$323,BD$324,0),0)</f>
        <v>0</v>
      </c>
      <c r="BE355">
        <f>IF(doba!$X50&lt;=BE$323,IF(doba!$Y50&gt;BE$323,BE$324,0),0)</f>
        <v>0</v>
      </c>
      <c r="BF355" s="1">
        <f t="shared" si="13"/>
        <v>0</v>
      </c>
    </row>
    <row r="356" spans="1:58" x14ac:dyDescent="0.2">
      <c r="A356">
        <v>32</v>
      </c>
      <c r="B356">
        <f>doba!$X51</f>
        <v>0</v>
      </c>
      <c r="C356">
        <f>doba!$Y51</f>
        <v>0</v>
      </c>
      <c r="E356">
        <f>IF(doba!$X51&lt;=E$323,IF(doba!$Y51&gt;E$323,E$324,0),0)</f>
        <v>0</v>
      </c>
      <c r="F356">
        <f>IF(doba!$X51&lt;=F$323,IF(doba!$Y51&gt;F$323,F$324,0),0)</f>
        <v>0</v>
      </c>
      <c r="G356">
        <f>IF(doba!$X51&lt;=G$323,IF(doba!$Y51&gt;G$323,G$324,0),0)</f>
        <v>0</v>
      </c>
      <c r="H356">
        <f>IF(doba!$X51&lt;=H$323,IF(doba!$Y51&gt;H$323,H$324,0),0)</f>
        <v>0</v>
      </c>
      <c r="I356">
        <f>IF(doba!$X51&lt;=I$323,IF(doba!$Y51&gt;I$323,I$324,0),0)</f>
        <v>0</v>
      </c>
      <c r="J356">
        <f>IF(doba!$X51&lt;=J$323,IF(doba!$Y51&gt;J$323,J$324,0),0)</f>
        <v>0</v>
      </c>
      <c r="K356">
        <f>IF(doba!$X51&lt;=K$323,IF(doba!$Y51&gt;K$323,K$324,0),0)</f>
        <v>0</v>
      </c>
      <c r="L356">
        <f>IF(doba!$X51&lt;=L$323,IF(doba!$Y51&gt;L$323,L$324,0),0)</f>
        <v>0</v>
      </c>
      <c r="M356">
        <f>IF(doba!$X51&lt;=M$323,IF(doba!$Y51&gt;M$323,M$324,0),0)</f>
        <v>0</v>
      </c>
      <c r="N356">
        <f>IF(doba!$X51&lt;=N$323,IF(doba!$Y51&gt;N$323,N$324,0),0)</f>
        <v>0</v>
      </c>
      <c r="O356">
        <f>IF(doba!$X51&lt;=O$323,IF(doba!$Y51&gt;O$323,O$324,0),0)</f>
        <v>0</v>
      </c>
      <c r="P356">
        <f>IF(doba!$X51&lt;=P$323,IF(doba!$Y51&gt;P$323,P$324,0),0)</f>
        <v>0</v>
      </c>
      <c r="Q356">
        <f>IF(doba!$X51&lt;=Q$323,IF(doba!$Y51&gt;Q$323,Q$324,0),0)</f>
        <v>0</v>
      </c>
      <c r="R356">
        <f>IF(doba!$X51&lt;=R$323,IF(doba!$Y51&gt;R$323,R$324,0),0)</f>
        <v>0</v>
      </c>
      <c r="S356">
        <f>IF(doba!$X51&lt;=S$323,IF(doba!$Y51&gt;S$323,S$324,0),0)</f>
        <v>0</v>
      </c>
      <c r="T356">
        <f>IF(doba!$X51&lt;=T$323,IF(doba!$Y51&gt;T$323,T$324,0),0)</f>
        <v>0</v>
      </c>
      <c r="U356">
        <f>IF(doba!$X51&lt;=U$323,IF(doba!$Y51&gt;U$323,U$324,0),0)</f>
        <v>0</v>
      </c>
      <c r="V356">
        <f>IF(doba!$X51&lt;=V$323,IF(doba!$Y51&gt;V$323,V$324,0),0)</f>
        <v>0</v>
      </c>
      <c r="W356">
        <f>IF(doba!$X51&lt;=W$323,IF(doba!$Y51&gt;W$323,W$324,0),0)</f>
        <v>0</v>
      </c>
      <c r="X356">
        <f>IF(doba!$X51&lt;=X$323,IF(doba!$Y51&gt;X$323,X$324,0),0)</f>
        <v>0</v>
      </c>
      <c r="Y356">
        <f>IF(doba!$X51&lt;=Y$323,IF(doba!$Y51&gt;Y$323,Y$324,0),0)</f>
        <v>0</v>
      </c>
      <c r="Z356">
        <f>IF(doba!$X51&lt;=Z$323,IF(doba!$Y51&gt;Z$323,Z$324,0),0)</f>
        <v>0</v>
      </c>
      <c r="AA356">
        <f>IF(doba!$X51&lt;=AA$323,IF(doba!$Y51&gt;AA$323,AA$324,0),0)</f>
        <v>0</v>
      </c>
      <c r="AB356">
        <f>IF(doba!$X51&lt;=AB$323,IF(doba!$Y51&gt;AB$323,AB$324,0),0)</f>
        <v>0</v>
      </c>
      <c r="AC356" s="1">
        <f t="shared" si="12"/>
        <v>0</v>
      </c>
      <c r="AH356">
        <f>IF(doba!$X51&lt;=AH$323,IF(doba!$Y51&gt;AH$323,AH$324,0),0)</f>
        <v>0</v>
      </c>
      <c r="AI356">
        <f>IF(doba!$X51&lt;=AI$323,IF(doba!$Y51&gt;AI$323,AI$324,0),0)</f>
        <v>0</v>
      </c>
      <c r="AJ356">
        <f>IF(doba!$X51&lt;=AJ$323,IF(doba!$Y51&gt;AJ$323,AJ$324,0),0)</f>
        <v>0</v>
      </c>
      <c r="AK356">
        <f>IF(doba!$X51&lt;=AK$323,IF(doba!$Y51&gt;AK$323,AK$324,0),0)</f>
        <v>0</v>
      </c>
      <c r="AL356">
        <f>IF(doba!$X51&lt;=AL$323,IF(doba!$Y51&gt;AL$323,AL$324,0),0)</f>
        <v>0</v>
      </c>
      <c r="AM356">
        <f>IF(doba!$X51&lt;=AM$323,IF(doba!$Y51&gt;AM$323,AM$324,0),0)</f>
        <v>0</v>
      </c>
      <c r="AN356">
        <f>IF(doba!$X51&lt;=AN$323,IF(doba!$Y51&gt;AN$323,AN$324,0),0)</f>
        <v>0</v>
      </c>
      <c r="AO356">
        <f>IF(doba!$X51&lt;=AO$323,IF(doba!$Y51&gt;AO$323,AO$324,0),0)</f>
        <v>0</v>
      </c>
      <c r="AP356">
        <f>IF(doba!$X51&lt;=AP$323,IF(doba!$Y51&gt;AP$323,AP$324,0),0)</f>
        <v>0</v>
      </c>
      <c r="AQ356">
        <f>IF(doba!$X51&lt;=AQ$323,IF(doba!$Y51&gt;AQ$323,AQ$324,0),0)</f>
        <v>0</v>
      </c>
      <c r="AR356">
        <f>IF(doba!$X51&lt;=AR$323,IF(doba!$Y51&gt;AR$323,AR$324,0),0)</f>
        <v>0</v>
      </c>
      <c r="AS356">
        <f>IF(doba!$X51&lt;=AS$323,IF(doba!$Y51&gt;AS$323,AS$324,0),0)</f>
        <v>0</v>
      </c>
      <c r="AT356">
        <f>IF(doba!$X51&lt;=AT$323,IF(doba!$Y51&gt;AT$323,AT$324,0),0)</f>
        <v>0</v>
      </c>
      <c r="AU356">
        <f>IF(doba!$X51&lt;=AU$323,IF(doba!$Y51&gt;AU$323,AU$324,0),0)</f>
        <v>0</v>
      </c>
      <c r="AV356">
        <f>IF(doba!$X51&lt;=AV$323,IF(doba!$Y51&gt;AV$323,AV$324,0),0)</f>
        <v>0</v>
      </c>
      <c r="AW356">
        <f>IF(doba!$X51&lt;=AW$323,IF(doba!$Y51&gt;AW$323,AW$324,0),0)</f>
        <v>0</v>
      </c>
      <c r="AX356">
        <f>IF(doba!$X51&lt;=AX$323,IF(doba!$Y51&gt;AX$323,AX$324,0),0)</f>
        <v>0</v>
      </c>
      <c r="AY356">
        <f>IF(doba!$X51&lt;=AY$323,IF(doba!$Y51&gt;AY$323,AY$324,0),0)</f>
        <v>0</v>
      </c>
      <c r="AZ356">
        <f>IF(doba!$X51&lt;=AZ$323,IF(doba!$Y51&gt;AZ$323,AZ$324,0),0)</f>
        <v>0</v>
      </c>
      <c r="BA356">
        <f>IF(doba!$X51&lt;=BA$323,IF(doba!$Y51&gt;BA$323,BA$324,0),0)</f>
        <v>0</v>
      </c>
      <c r="BB356">
        <f>IF(doba!$X51&lt;=BB$323,IF(doba!$Y51&gt;BB$323,BB$324,0),0)</f>
        <v>0</v>
      </c>
      <c r="BC356">
        <f>IF(doba!$X51&lt;=BC$323,IF(doba!$Y51&gt;BC$323,BC$324,0),0)</f>
        <v>0</v>
      </c>
      <c r="BD356">
        <f>IF(doba!$X51&lt;=BD$323,IF(doba!$Y51&gt;BD$323,BD$324,0),0)</f>
        <v>0</v>
      </c>
      <c r="BE356">
        <f>IF(doba!$X51&lt;=BE$323,IF(doba!$Y51&gt;BE$323,BE$324,0),0)</f>
        <v>0</v>
      </c>
      <c r="BF356" s="1">
        <f t="shared" si="13"/>
        <v>0</v>
      </c>
    </row>
    <row r="357" spans="1:58" x14ac:dyDescent="0.2">
      <c r="A357">
        <v>33</v>
      </c>
      <c r="B357">
        <f>doba!$X52</f>
        <v>0</v>
      </c>
      <c r="C357">
        <f>doba!$Y52</f>
        <v>0</v>
      </c>
      <c r="E357">
        <f>IF(doba!$X52&lt;=E$323,IF(doba!$Y52&gt;E$323,E$324,0),0)</f>
        <v>0</v>
      </c>
      <c r="F357">
        <f>IF(doba!$X52&lt;=F$323,IF(doba!$Y52&gt;F$323,F$324,0),0)</f>
        <v>0</v>
      </c>
      <c r="G357">
        <f>IF(doba!$X52&lt;=G$323,IF(doba!$Y52&gt;G$323,G$324,0),0)</f>
        <v>0</v>
      </c>
      <c r="H357">
        <f>IF(doba!$X52&lt;=H$323,IF(doba!$Y52&gt;H$323,H$324,0),0)</f>
        <v>0</v>
      </c>
      <c r="I357">
        <f>IF(doba!$X52&lt;=I$323,IF(doba!$Y52&gt;I$323,I$324,0),0)</f>
        <v>0</v>
      </c>
      <c r="J357">
        <f>IF(doba!$X52&lt;=J$323,IF(doba!$Y52&gt;J$323,J$324,0),0)</f>
        <v>0</v>
      </c>
      <c r="K357">
        <f>IF(doba!$X52&lt;=K$323,IF(doba!$Y52&gt;K$323,K$324,0),0)</f>
        <v>0</v>
      </c>
      <c r="L357">
        <f>IF(doba!$X52&lt;=L$323,IF(doba!$Y52&gt;L$323,L$324,0),0)</f>
        <v>0</v>
      </c>
      <c r="M357">
        <f>IF(doba!$X52&lt;=M$323,IF(doba!$Y52&gt;M$323,M$324,0),0)</f>
        <v>0</v>
      </c>
      <c r="N357">
        <f>IF(doba!$X52&lt;=N$323,IF(doba!$Y52&gt;N$323,N$324,0),0)</f>
        <v>0</v>
      </c>
      <c r="O357">
        <f>IF(doba!$X52&lt;=O$323,IF(doba!$Y52&gt;O$323,O$324,0),0)</f>
        <v>0</v>
      </c>
      <c r="P357">
        <f>IF(doba!$X52&lt;=P$323,IF(doba!$Y52&gt;P$323,P$324,0),0)</f>
        <v>0</v>
      </c>
      <c r="Q357">
        <f>IF(doba!$X52&lt;=Q$323,IF(doba!$Y52&gt;Q$323,Q$324,0),0)</f>
        <v>0</v>
      </c>
      <c r="R357">
        <f>IF(doba!$X52&lt;=R$323,IF(doba!$Y52&gt;R$323,R$324,0),0)</f>
        <v>0</v>
      </c>
      <c r="S357">
        <f>IF(doba!$X52&lt;=S$323,IF(doba!$Y52&gt;S$323,S$324,0),0)</f>
        <v>0</v>
      </c>
      <c r="T357">
        <f>IF(doba!$X52&lt;=T$323,IF(doba!$Y52&gt;T$323,T$324,0),0)</f>
        <v>0</v>
      </c>
      <c r="U357">
        <f>IF(doba!$X52&lt;=U$323,IF(doba!$Y52&gt;U$323,U$324,0),0)</f>
        <v>0</v>
      </c>
      <c r="V357">
        <f>IF(doba!$X52&lt;=V$323,IF(doba!$Y52&gt;V$323,V$324,0),0)</f>
        <v>0</v>
      </c>
      <c r="W357">
        <f>IF(doba!$X52&lt;=W$323,IF(doba!$Y52&gt;W$323,W$324,0),0)</f>
        <v>0</v>
      </c>
      <c r="X357">
        <f>IF(doba!$X52&lt;=X$323,IF(doba!$Y52&gt;X$323,X$324,0),0)</f>
        <v>0</v>
      </c>
      <c r="Y357">
        <f>IF(doba!$X52&lt;=Y$323,IF(doba!$Y52&gt;Y$323,Y$324,0),0)</f>
        <v>0</v>
      </c>
      <c r="Z357">
        <f>IF(doba!$X52&lt;=Z$323,IF(doba!$Y52&gt;Z$323,Z$324,0),0)</f>
        <v>0</v>
      </c>
      <c r="AA357">
        <f>IF(doba!$X52&lt;=AA$323,IF(doba!$Y52&gt;AA$323,AA$324,0),0)</f>
        <v>0</v>
      </c>
      <c r="AB357">
        <f>IF(doba!$X52&lt;=AB$323,IF(doba!$Y52&gt;AB$323,AB$324,0),0)</f>
        <v>0</v>
      </c>
      <c r="AC357" s="1">
        <f t="shared" si="12"/>
        <v>0</v>
      </c>
      <c r="AH357">
        <f>IF(doba!$X52&lt;=AH$323,IF(doba!$Y52&gt;AH$323,AH$324,0),0)</f>
        <v>0</v>
      </c>
      <c r="AI357">
        <f>IF(doba!$X52&lt;=AI$323,IF(doba!$Y52&gt;AI$323,AI$324,0),0)</f>
        <v>0</v>
      </c>
      <c r="AJ357">
        <f>IF(doba!$X52&lt;=AJ$323,IF(doba!$Y52&gt;AJ$323,AJ$324,0),0)</f>
        <v>0</v>
      </c>
      <c r="AK357">
        <f>IF(doba!$X52&lt;=AK$323,IF(doba!$Y52&gt;AK$323,AK$324,0),0)</f>
        <v>0</v>
      </c>
      <c r="AL357">
        <f>IF(doba!$X52&lt;=AL$323,IF(doba!$Y52&gt;AL$323,AL$324,0),0)</f>
        <v>0</v>
      </c>
      <c r="AM357">
        <f>IF(doba!$X52&lt;=AM$323,IF(doba!$Y52&gt;AM$323,AM$324,0),0)</f>
        <v>0</v>
      </c>
      <c r="AN357">
        <f>IF(doba!$X52&lt;=AN$323,IF(doba!$Y52&gt;AN$323,AN$324,0),0)</f>
        <v>0</v>
      </c>
      <c r="AO357">
        <f>IF(doba!$X52&lt;=AO$323,IF(doba!$Y52&gt;AO$323,AO$324,0),0)</f>
        <v>0</v>
      </c>
      <c r="AP357">
        <f>IF(doba!$X52&lt;=AP$323,IF(doba!$Y52&gt;AP$323,AP$324,0),0)</f>
        <v>0</v>
      </c>
      <c r="AQ357">
        <f>IF(doba!$X52&lt;=AQ$323,IF(doba!$Y52&gt;AQ$323,AQ$324,0),0)</f>
        <v>0</v>
      </c>
      <c r="AR357">
        <f>IF(doba!$X52&lt;=AR$323,IF(doba!$Y52&gt;AR$323,AR$324,0),0)</f>
        <v>0</v>
      </c>
      <c r="AS357">
        <f>IF(doba!$X52&lt;=AS$323,IF(doba!$Y52&gt;AS$323,AS$324,0),0)</f>
        <v>0</v>
      </c>
      <c r="AT357">
        <f>IF(doba!$X52&lt;=AT$323,IF(doba!$Y52&gt;AT$323,AT$324,0),0)</f>
        <v>0</v>
      </c>
      <c r="AU357">
        <f>IF(doba!$X52&lt;=AU$323,IF(doba!$Y52&gt;AU$323,AU$324,0),0)</f>
        <v>0</v>
      </c>
      <c r="AV357">
        <f>IF(doba!$X52&lt;=AV$323,IF(doba!$Y52&gt;AV$323,AV$324,0),0)</f>
        <v>0</v>
      </c>
      <c r="AW357">
        <f>IF(doba!$X52&lt;=AW$323,IF(doba!$Y52&gt;AW$323,AW$324,0),0)</f>
        <v>0</v>
      </c>
      <c r="AX357">
        <f>IF(doba!$X52&lt;=AX$323,IF(doba!$Y52&gt;AX$323,AX$324,0),0)</f>
        <v>0</v>
      </c>
      <c r="AY357">
        <f>IF(doba!$X52&lt;=AY$323,IF(doba!$Y52&gt;AY$323,AY$324,0),0)</f>
        <v>0</v>
      </c>
      <c r="AZ357">
        <f>IF(doba!$X52&lt;=AZ$323,IF(doba!$Y52&gt;AZ$323,AZ$324,0),0)</f>
        <v>0</v>
      </c>
      <c r="BA357">
        <f>IF(doba!$X52&lt;=BA$323,IF(doba!$Y52&gt;BA$323,BA$324,0),0)</f>
        <v>0</v>
      </c>
      <c r="BB357">
        <f>IF(doba!$X52&lt;=BB$323,IF(doba!$Y52&gt;BB$323,BB$324,0),0)</f>
        <v>0</v>
      </c>
      <c r="BC357">
        <f>IF(doba!$X52&lt;=BC$323,IF(doba!$Y52&gt;BC$323,BC$324,0),0)</f>
        <v>0</v>
      </c>
      <c r="BD357">
        <f>IF(doba!$X52&lt;=BD$323,IF(doba!$Y52&gt;BD$323,BD$324,0),0)</f>
        <v>0</v>
      </c>
      <c r="BE357">
        <f>IF(doba!$X52&lt;=BE$323,IF(doba!$Y52&gt;BE$323,BE$324,0),0)</f>
        <v>0</v>
      </c>
      <c r="BF357" s="1">
        <f t="shared" si="13"/>
        <v>0</v>
      </c>
    </row>
    <row r="358" spans="1:58" x14ac:dyDescent="0.2">
      <c r="A358">
        <v>34</v>
      </c>
      <c r="B358">
        <f>doba!$X53</f>
        <v>0</v>
      </c>
      <c r="C358">
        <f>doba!$Y53</f>
        <v>0</v>
      </c>
      <c r="E358">
        <f>IF(doba!$X53&lt;=E$323,IF(doba!$Y53&gt;E$323,E$324,0),0)</f>
        <v>0</v>
      </c>
      <c r="F358">
        <f>IF(doba!$X53&lt;=F$323,IF(doba!$Y53&gt;F$323,F$324,0),0)</f>
        <v>0</v>
      </c>
      <c r="G358">
        <f>IF(doba!$X53&lt;=G$323,IF(doba!$Y53&gt;G$323,G$324,0),0)</f>
        <v>0</v>
      </c>
      <c r="H358">
        <f>IF(doba!$X53&lt;=H$323,IF(doba!$Y53&gt;H$323,H$324,0),0)</f>
        <v>0</v>
      </c>
      <c r="I358">
        <f>IF(doba!$X53&lt;=I$323,IF(doba!$Y53&gt;I$323,I$324,0),0)</f>
        <v>0</v>
      </c>
      <c r="J358">
        <f>IF(doba!$X53&lt;=J$323,IF(doba!$Y53&gt;J$323,J$324,0),0)</f>
        <v>0</v>
      </c>
      <c r="K358">
        <f>IF(doba!$X53&lt;=K$323,IF(doba!$Y53&gt;K$323,K$324,0),0)</f>
        <v>0</v>
      </c>
      <c r="L358">
        <f>IF(doba!$X53&lt;=L$323,IF(doba!$Y53&gt;L$323,L$324,0),0)</f>
        <v>0</v>
      </c>
      <c r="M358">
        <f>IF(doba!$X53&lt;=M$323,IF(doba!$Y53&gt;M$323,M$324,0),0)</f>
        <v>0</v>
      </c>
      <c r="N358">
        <f>IF(doba!$X53&lt;=N$323,IF(doba!$Y53&gt;N$323,N$324,0),0)</f>
        <v>0</v>
      </c>
      <c r="O358">
        <f>IF(doba!$X53&lt;=O$323,IF(doba!$Y53&gt;O$323,O$324,0),0)</f>
        <v>0</v>
      </c>
      <c r="P358">
        <f>IF(doba!$X53&lt;=P$323,IF(doba!$Y53&gt;P$323,P$324,0),0)</f>
        <v>0</v>
      </c>
      <c r="Q358">
        <f>IF(doba!$X53&lt;=Q$323,IF(doba!$Y53&gt;Q$323,Q$324,0),0)</f>
        <v>0</v>
      </c>
      <c r="R358">
        <f>IF(doba!$X53&lt;=R$323,IF(doba!$Y53&gt;R$323,R$324,0),0)</f>
        <v>0</v>
      </c>
      <c r="S358">
        <f>IF(doba!$X53&lt;=S$323,IF(doba!$Y53&gt;S$323,S$324,0),0)</f>
        <v>0</v>
      </c>
      <c r="T358">
        <f>IF(doba!$X53&lt;=T$323,IF(doba!$Y53&gt;T$323,T$324,0),0)</f>
        <v>0</v>
      </c>
      <c r="U358">
        <f>IF(doba!$X53&lt;=U$323,IF(doba!$Y53&gt;U$323,U$324,0),0)</f>
        <v>0</v>
      </c>
      <c r="V358">
        <f>IF(doba!$X53&lt;=V$323,IF(doba!$Y53&gt;V$323,V$324,0),0)</f>
        <v>0</v>
      </c>
      <c r="W358">
        <f>IF(doba!$X53&lt;=W$323,IF(doba!$Y53&gt;W$323,W$324,0),0)</f>
        <v>0</v>
      </c>
      <c r="X358">
        <f>IF(doba!$X53&lt;=X$323,IF(doba!$Y53&gt;X$323,X$324,0),0)</f>
        <v>0</v>
      </c>
      <c r="Y358">
        <f>IF(doba!$X53&lt;=Y$323,IF(doba!$Y53&gt;Y$323,Y$324,0),0)</f>
        <v>0</v>
      </c>
      <c r="Z358">
        <f>IF(doba!$X53&lt;=Z$323,IF(doba!$Y53&gt;Z$323,Z$324,0),0)</f>
        <v>0</v>
      </c>
      <c r="AA358">
        <f>IF(doba!$X53&lt;=AA$323,IF(doba!$Y53&gt;AA$323,AA$324,0),0)</f>
        <v>0</v>
      </c>
      <c r="AB358">
        <f>IF(doba!$X53&lt;=AB$323,IF(doba!$Y53&gt;AB$323,AB$324,0),0)</f>
        <v>0</v>
      </c>
      <c r="AC358" s="1">
        <f t="shared" si="12"/>
        <v>0</v>
      </c>
      <c r="AH358">
        <f>IF(doba!$X53&lt;=AH$323,IF(doba!$Y53&gt;AH$323,AH$324,0),0)</f>
        <v>0</v>
      </c>
      <c r="AI358">
        <f>IF(doba!$X53&lt;=AI$323,IF(doba!$Y53&gt;AI$323,AI$324,0),0)</f>
        <v>0</v>
      </c>
      <c r="AJ358">
        <f>IF(doba!$X53&lt;=AJ$323,IF(doba!$Y53&gt;AJ$323,AJ$324,0),0)</f>
        <v>0</v>
      </c>
      <c r="AK358">
        <f>IF(doba!$X53&lt;=AK$323,IF(doba!$Y53&gt;AK$323,AK$324,0),0)</f>
        <v>0</v>
      </c>
      <c r="AL358">
        <f>IF(doba!$X53&lt;=AL$323,IF(doba!$Y53&gt;AL$323,AL$324,0),0)</f>
        <v>0</v>
      </c>
      <c r="AM358">
        <f>IF(doba!$X53&lt;=AM$323,IF(doba!$Y53&gt;AM$323,AM$324,0),0)</f>
        <v>0</v>
      </c>
      <c r="AN358">
        <f>IF(doba!$X53&lt;=AN$323,IF(doba!$Y53&gt;AN$323,AN$324,0),0)</f>
        <v>0</v>
      </c>
      <c r="AO358">
        <f>IF(doba!$X53&lt;=AO$323,IF(doba!$Y53&gt;AO$323,AO$324,0),0)</f>
        <v>0</v>
      </c>
      <c r="AP358">
        <f>IF(doba!$X53&lt;=AP$323,IF(doba!$Y53&gt;AP$323,AP$324,0),0)</f>
        <v>0</v>
      </c>
      <c r="AQ358">
        <f>IF(doba!$X53&lt;=AQ$323,IF(doba!$Y53&gt;AQ$323,AQ$324,0),0)</f>
        <v>0</v>
      </c>
      <c r="AR358">
        <f>IF(doba!$X53&lt;=AR$323,IF(doba!$Y53&gt;AR$323,AR$324,0),0)</f>
        <v>0</v>
      </c>
      <c r="AS358">
        <f>IF(doba!$X53&lt;=AS$323,IF(doba!$Y53&gt;AS$323,AS$324,0),0)</f>
        <v>0</v>
      </c>
      <c r="AT358">
        <f>IF(doba!$X53&lt;=AT$323,IF(doba!$Y53&gt;AT$323,AT$324,0),0)</f>
        <v>0</v>
      </c>
      <c r="AU358">
        <f>IF(doba!$X53&lt;=AU$323,IF(doba!$Y53&gt;AU$323,AU$324,0),0)</f>
        <v>0</v>
      </c>
      <c r="AV358">
        <f>IF(doba!$X53&lt;=AV$323,IF(doba!$Y53&gt;AV$323,AV$324,0),0)</f>
        <v>0</v>
      </c>
      <c r="AW358">
        <f>IF(doba!$X53&lt;=AW$323,IF(doba!$Y53&gt;AW$323,AW$324,0),0)</f>
        <v>0</v>
      </c>
      <c r="AX358">
        <f>IF(doba!$X53&lt;=AX$323,IF(doba!$Y53&gt;AX$323,AX$324,0),0)</f>
        <v>0</v>
      </c>
      <c r="AY358">
        <f>IF(doba!$X53&lt;=AY$323,IF(doba!$Y53&gt;AY$323,AY$324,0),0)</f>
        <v>0</v>
      </c>
      <c r="AZ358">
        <f>IF(doba!$X53&lt;=AZ$323,IF(doba!$Y53&gt;AZ$323,AZ$324,0),0)</f>
        <v>0</v>
      </c>
      <c r="BA358">
        <f>IF(doba!$X53&lt;=BA$323,IF(doba!$Y53&gt;BA$323,BA$324,0),0)</f>
        <v>0</v>
      </c>
      <c r="BB358">
        <f>IF(doba!$X53&lt;=BB$323,IF(doba!$Y53&gt;BB$323,BB$324,0),0)</f>
        <v>0</v>
      </c>
      <c r="BC358">
        <f>IF(doba!$X53&lt;=BC$323,IF(doba!$Y53&gt;BC$323,BC$324,0),0)</f>
        <v>0</v>
      </c>
      <c r="BD358">
        <f>IF(doba!$X53&lt;=BD$323,IF(doba!$Y53&gt;BD$323,BD$324,0),0)</f>
        <v>0</v>
      </c>
      <c r="BE358">
        <f>IF(doba!$X53&lt;=BE$323,IF(doba!$Y53&gt;BE$323,BE$324,0),0)</f>
        <v>0</v>
      </c>
      <c r="BF358" s="1">
        <f t="shared" si="13"/>
        <v>0</v>
      </c>
    </row>
    <row r="359" spans="1:58" x14ac:dyDescent="0.2">
      <c r="A359">
        <v>35</v>
      </c>
      <c r="B359">
        <f>doba!$X54</f>
        <v>0</v>
      </c>
      <c r="C359">
        <f>doba!$Y54</f>
        <v>0</v>
      </c>
      <c r="E359">
        <f>IF(doba!$X54&lt;=E$323,IF(doba!$Y54&gt;E$323,E$324,0),0)</f>
        <v>0</v>
      </c>
      <c r="F359">
        <f>IF(doba!$X54&lt;=F$323,IF(doba!$Y54&gt;F$323,F$324,0),0)</f>
        <v>0</v>
      </c>
      <c r="G359">
        <f>IF(doba!$X54&lt;=G$323,IF(doba!$Y54&gt;G$323,G$324,0),0)</f>
        <v>0</v>
      </c>
      <c r="H359">
        <f>IF(doba!$X54&lt;=H$323,IF(doba!$Y54&gt;H$323,H$324,0),0)</f>
        <v>0</v>
      </c>
      <c r="I359">
        <f>IF(doba!$X54&lt;=I$323,IF(doba!$Y54&gt;I$323,I$324,0),0)</f>
        <v>0</v>
      </c>
      <c r="J359">
        <f>IF(doba!$X54&lt;=J$323,IF(doba!$Y54&gt;J$323,J$324,0),0)</f>
        <v>0</v>
      </c>
      <c r="K359">
        <f>IF(doba!$X54&lt;=K$323,IF(doba!$Y54&gt;K$323,K$324,0),0)</f>
        <v>0</v>
      </c>
      <c r="L359">
        <f>IF(doba!$X54&lt;=L$323,IF(doba!$Y54&gt;L$323,L$324,0),0)</f>
        <v>0</v>
      </c>
      <c r="M359">
        <f>IF(doba!$X54&lt;=M$323,IF(doba!$Y54&gt;M$323,M$324,0),0)</f>
        <v>0</v>
      </c>
      <c r="N359">
        <f>IF(doba!$X54&lt;=N$323,IF(doba!$Y54&gt;N$323,N$324,0),0)</f>
        <v>0</v>
      </c>
      <c r="O359">
        <f>IF(doba!$X54&lt;=O$323,IF(doba!$Y54&gt;O$323,O$324,0),0)</f>
        <v>0</v>
      </c>
      <c r="P359">
        <f>IF(doba!$X54&lt;=P$323,IF(doba!$Y54&gt;P$323,P$324,0),0)</f>
        <v>0</v>
      </c>
      <c r="Q359">
        <f>IF(doba!$X54&lt;=Q$323,IF(doba!$Y54&gt;Q$323,Q$324,0),0)</f>
        <v>0</v>
      </c>
      <c r="R359">
        <f>IF(doba!$X54&lt;=R$323,IF(doba!$Y54&gt;R$323,R$324,0),0)</f>
        <v>0</v>
      </c>
      <c r="S359">
        <f>IF(doba!$X54&lt;=S$323,IF(doba!$Y54&gt;S$323,S$324,0),0)</f>
        <v>0</v>
      </c>
      <c r="T359">
        <f>IF(doba!$X54&lt;=T$323,IF(doba!$Y54&gt;T$323,T$324,0),0)</f>
        <v>0</v>
      </c>
      <c r="U359">
        <f>IF(doba!$X54&lt;=U$323,IF(doba!$Y54&gt;U$323,U$324,0),0)</f>
        <v>0</v>
      </c>
      <c r="V359">
        <f>IF(doba!$X54&lt;=V$323,IF(doba!$Y54&gt;V$323,V$324,0),0)</f>
        <v>0</v>
      </c>
      <c r="W359">
        <f>IF(doba!$X54&lt;=W$323,IF(doba!$Y54&gt;W$323,W$324,0),0)</f>
        <v>0</v>
      </c>
      <c r="X359">
        <f>IF(doba!$X54&lt;=X$323,IF(doba!$Y54&gt;X$323,X$324,0),0)</f>
        <v>0</v>
      </c>
      <c r="Y359">
        <f>IF(doba!$X54&lt;=Y$323,IF(doba!$Y54&gt;Y$323,Y$324,0),0)</f>
        <v>0</v>
      </c>
      <c r="Z359">
        <f>IF(doba!$X54&lt;=Z$323,IF(doba!$Y54&gt;Z$323,Z$324,0),0)</f>
        <v>0</v>
      </c>
      <c r="AA359">
        <f>IF(doba!$X54&lt;=AA$323,IF(doba!$Y54&gt;AA$323,AA$324,0),0)</f>
        <v>0</v>
      </c>
      <c r="AB359">
        <f>IF(doba!$X54&lt;=AB$323,IF(doba!$Y54&gt;AB$323,AB$324,0),0)</f>
        <v>0</v>
      </c>
      <c r="AC359" s="1">
        <f t="shared" si="12"/>
        <v>0</v>
      </c>
      <c r="AH359">
        <f>IF(doba!$X54&lt;=AH$323,IF(doba!$Y54&gt;AH$323,AH$324,0),0)</f>
        <v>0</v>
      </c>
      <c r="AI359">
        <f>IF(doba!$X54&lt;=AI$323,IF(doba!$Y54&gt;AI$323,AI$324,0),0)</f>
        <v>0</v>
      </c>
      <c r="AJ359">
        <f>IF(doba!$X54&lt;=AJ$323,IF(doba!$Y54&gt;AJ$323,AJ$324,0),0)</f>
        <v>0</v>
      </c>
      <c r="AK359">
        <f>IF(doba!$X54&lt;=AK$323,IF(doba!$Y54&gt;AK$323,AK$324,0),0)</f>
        <v>0</v>
      </c>
      <c r="AL359">
        <f>IF(doba!$X54&lt;=AL$323,IF(doba!$Y54&gt;AL$323,AL$324,0),0)</f>
        <v>0</v>
      </c>
      <c r="AM359">
        <f>IF(doba!$X54&lt;=AM$323,IF(doba!$Y54&gt;AM$323,AM$324,0),0)</f>
        <v>0</v>
      </c>
      <c r="AN359">
        <f>IF(doba!$X54&lt;=AN$323,IF(doba!$Y54&gt;AN$323,AN$324,0),0)</f>
        <v>0</v>
      </c>
      <c r="AO359">
        <f>IF(doba!$X54&lt;=AO$323,IF(doba!$Y54&gt;AO$323,AO$324,0),0)</f>
        <v>0</v>
      </c>
      <c r="AP359">
        <f>IF(doba!$X54&lt;=AP$323,IF(doba!$Y54&gt;AP$323,AP$324,0),0)</f>
        <v>0</v>
      </c>
      <c r="AQ359">
        <f>IF(doba!$X54&lt;=AQ$323,IF(doba!$Y54&gt;AQ$323,AQ$324,0),0)</f>
        <v>0</v>
      </c>
      <c r="AR359">
        <f>IF(doba!$X54&lt;=AR$323,IF(doba!$Y54&gt;AR$323,AR$324,0),0)</f>
        <v>0</v>
      </c>
      <c r="AS359">
        <f>IF(doba!$X54&lt;=AS$323,IF(doba!$Y54&gt;AS$323,AS$324,0),0)</f>
        <v>0</v>
      </c>
      <c r="AT359">
        <f>IF(doba!$X54&lt;=AT$323,IF(doba!$Y54&gt;AT$323,AT$324,0),0)</f>
        <v>0</v>
      </c>
      <c r="AU359">
        <f>IF(doba!$X54&lt;=AU$323,IF(doba!$Y54&gt;AU$323,AU$324,0),0)</f>
        <v>0</v>
      </c>
      <c r="AV359">
        <f>IF(doba!$X54&lt;=AV$323,IF(doba!$Y54&gt;AV$323,AV$324,0),0)</f>
        <v>0</v>
      </c>
      <c r="AW359">
        <f>IF(doba!$X54&lt;=AW$323,IF(doba!$Y54&gt;AW$323,AW$324,0),0)</f>
        <v>0</v>
      </c>
      <c r="AX359">
        <f>IF(doba!$X54&lt;=AX$323,IF(doba!$Y54&gt;AX$323,AX$324,0),0)</f>
        <v>0</v>
      </c>
      <c r="AY359">
        <f>IF(doba!$X54&lt;=AY$323,IF(doba!$Y54&gt;AY$323,AY$324,0),0)</f>
        <v>0</v>
      </c>
      <c r="AZ359">
        <f>IF(doba!$X54&lt;=AZ$323,IF(doba!$Y54&gt;AZ$323,AZ$324,0),0)</f>
        <v>0</v>
      </c>
      <c r="BA359">
        <f>IF(doba!$X54&lt;=BA$323,IF(doba!$Y54&gt;BA$323,BA$324,0),0)</f>
        <v>0</v>
      </c>
      <c r="BB359">
        <f>IF(doba!$X54&lt;=BB$323,IF(doba!$Y54&gt;BB$323,BB$324,0),0)</f>
        <v>0</v>
      </c>
      <c r="BC359">
        <f>IF(doba!$X54&lt;=BC$323,IF(doba!$Y54&gt;BC$323,BC$324,0),0)</f>
        <v>0</v>
      </c>
      <c r="BD359">
        <f>IF(doba!$X54&lt;=BD$323,IF(doba!$Y54&gt;BD$323,BD$324,0),0)</f>
        <v>0</v>
      </c>
      <c r="BE359">
        <f>IF(doba!$X54&lt;=BE$323,IF(doba!$Y54&gt;BE$323,BE$324,0),0)</f>
        <v>0</v>
      </c>
      <c r="BF359" s="1">
        <f t="shared" si="13"/>
        <v>0</v>
      </c>
    </row>
    <row r="360" spans="1:58" x14ac:dyDescent="0.2">
      <c r="A360">
        <v>36</v>
      </c>
      <c r="B360">
        <f>doba!$X55</f>
        <v>0</v>
      </c>
      <c r="C360">
        <f>doba!$Y55</f>
        <v>0</v>
      </c>
      <c r="E360">
        <f>IF(doba!$X55&lt;=E$323,IF(doba!$Y55&gt;E$323,E$324,0),0)</f>
        <v>0</v>
      </c>
      <c r="F360">
        <f>IF(doba!$X55&lt;=F$323,IF(doba!$Y55&gt;F$323,F$324,0),0)</f>
        <v>0</v>
      </c>
      <c r="G360">
        <f>IF(doba!$X55&lt;=G$323,IF(doba!$Y55&gt;G$323,G$324,0),0)</f>
        <v>0</v>
      </c>
      <c r="H360">
        <f>IF(doba!$X55&lt;=H$323,IF(doba!$Y55&gt;H$323,H$324,0),0)</f>
        <v>0</v>
      </c>
      <c r="I360">
        <f>IF(doba!$X55&lt;=I$323,IF(doba!$Y55&gt;I$323,I$324,0),0)</f>
        <v>0</v>
      </c>
      <c r="J360">
        <f>IF(doba!$X55&lt;=J$323,IF(doba!$Y55&gt;J$323,J$324,0),0)</f>
        <v>0</v>
      </c>
      <c r="K360">
        <f>IF(doba!$X55&lt;=K$323,IF(doba!$Y55&gt;K$323,K$324,0),0)</f>
        <v>0</v>
      </c>
      <c r="L360">
        <f>IF(doba!$X55&lt;=L$323,IF(doba!$Y55&gt;L$323,L$324,0),0)</f>
        <v>0</v>
      </c>
      <c r="M360">
        <f>IF(doba!$X55&lt;=M$323,IF(doba!$Y55&gt;M$323,M$324,0),0)</f>
        <v>0</v>
      </c>
      <c r="N360">
        <f>IF(doba!$X55&lt;=N$323,IF(doba!$Y55&gt;N$323,N$324,0),0)</f>
        <v>0</v>
      </c>
      <c r="O360">
        <f>IF(doba!$X55&lt;=O$323,IF(doba!$Y55&gt;O$323,O$324,0),0)</f>
        <v>0</v>
      </c>
      <c r="P360">
        <f>IF(doba!$X55&lt;=P$323,IF(doba!$Y55&gt;P$323,P$324,0),0)</f>
        <v>0</v>
      </c>
      <c r="Q360">
        <f>IF(doba!$X55&lt;=Q$323,IF(doba!$Y55&gt;Q$323,Q$324,0),0)</f>
        <v>0</v>
      </c>
      <c r="R360">
        <f>IF(doba!$X55&lt;=R$323,IF(doba!$Y55&gt;R$323,R$324,0),0)</f>
        <v>0</v>
      </c>
      <c r="S360">
        <f>IF(doba!$X55&lt;=S$323,IF(doba!$Y55&gt;S$323,S$324,0),0)</f>
        <v>0</v>
      </c>
      <c r="T360">
        <f>IF(doba!$X55&lt;=T$323,IF(doba!$Y55&gt;T$323,T$324,0),0)</f>
        <v>0</v>
      </c>
      <c r="U360">
        <f>IF(doba!$X55&lt;=U$323,IF(doba!$Y55&gt;U$323,U$324,0),0)</f>
        <v>0</v>
      </c>
      <c r="V360">
        <f>IF(doba!$X55&lt;=V$323,IF(doba!$Y55&gt;V$323,V$324,0),0)</f>
        <v>0</v>
      </c>
      <c r="W360">
        <f>IF(doba!$X55&lt;=W$323,IF(doba!$Y55&gt;W$323,W$324,0),0)</f>
        <v>0</v>
      </c>
      <c r="X360">
        <f>IF(doba!$X55&lt;=X$323,IF(doba!$Y55&gt;X$323,X$324,0),0)</f>
        <v>0</v>
      </c>
      <c r="Y360">
        <f>IF(doba!$X55&lt;=Y$323,IF(doba!$Y55&gt;Y$323,Y$324,0),0)</f>
        <v>0</v>
      </c>
      <c r="Z360">
        <f>IF(doba!$X55&lt;=Z$323,IF(doba!$Y55&gt;Z$323,Z$324,0),0)</f>
        <v>0</v>
      </c>
      <c r="AA360">
        <f>IF(doba!$X55&lt;=AA$323,IF(doba!$Y55&gt;AA$323,AA$324,0),0)</f>
        <v>0</v>
      </c>
      <c r="AB360">
        <f>IF(doba!$X55&lt;=AB$323,IF(doba!$Y55&gt;AB$323,AB$324,0),0)</f>
        <v>0</v>
      </c>
      <c r="AC360" s="1">
        <f t="shared" si="12"/>
        <v>0</v>
      </c>
      <c r="AH360">
        <f>IF(doba!$X55&lt;=AH$323,IF(doba!$Y55&gt;AH$323,AH$324,0),0)</f>
        <v>0</v>
      </c>
      <c r="AI360">
        <f>IF(doba!$X55&lt;=AI$323,IF(doba!$Y55&gt;AI$323,AI$324,0),0)</f>
        <v>0</v>
      </c>
      <c r="AJ360">
        <f>IF(doba!$X55&lt;=AJ$323,IF(doba!$Y55&gt;AJ$323,AJ$324,0),0)</f>
        <v>0</v>
      </c>
      <c r="AK360">
        <f>IF(doba!$X55&lt;=AK$323,IF(doba!$Y55&gt;AK$323,AK$324,0),0)</f>
        <v>0</v>
      </c>
      <c r="AL360">
        <f>IF(doba!$X55&lt;=AL$323,IF(doba!$Y55&gt;AL$323,AL$324,0),0)</f>
        <v>0</v>
      </c>
      <c r="AM360">
        <f>IF(doba!$X55&lt;=AM$323,IF(doba!$Y55&gt;AM$323,AM$324,0),0)</f>
        <v>0</v>
      </c>
      <c r="AN360">
        <f>IF(doba!$X55&lt;=AN$323,IF(doba!$Y55&gt;AN$323,AN$324,0),0)</f>
        <v>0</v>
      </c>
      <c r="AO360">
        <f>IF(doba!$X55&lt;=AO$323,IF(doba!$Y55&gt;AO$323,AO$324,0),0)</f>
        <v>0</v>
      </c>
      <c r="AP360">
        <f>IF(doba!$X55&lt;=AP$323,IF(doba!$Y55&gt;AP$323,AP$324,0),0)</f>
        <v>0</v>
      </c>
      <c r="AQ360">
        <f>IF(doba!$X55&lt;=AQ$323,IF(doba!$Y55&gt;AQ$323,AQ$324,0),0)</f>
        <v>0</v>
      </c>
      <c r="AR360">
        <f>IF(doba!$X55&lt;=AR$323,IF(doba!$Y55&gt;AR$323,AR$324,0),0)</f>
        <v>0</v>
      </c>
      <c r="AS360">
        <f>IF(doba!$X55&lt;=AS$323,IF(doba!$Y55&gt;AS$323,AS$324,0),0)</f>
        <v>0</v>
      </c>
      <c r="AT360">
        <f>IF(doba!$X55&lt;=AT$323,IF(doba!$Y55&gt;AT$323,AT$324,0),0)</f>
        <v>0</v>
      </c>
      <c r="AU360">
        <f>IF(doba!$X55&lt;=AU$323,IF(doba!$Y55&gt;AU$323,AU$324,0),0)</f>
        <v>0</v>
      </c>
      <c r="AV360">
        <f>IF(doba!$X55&lt;=AV$323,IF(doba!$Y55&gt;AV$323,AV$324,0),0)</f>
        <v>0</v>
      </c>
      <c r="AW360">
        <f>IF(doba!$X55&lt;=AW$323,IF(doba!$Y55&gt;AW$323,AW$324,0),0)</f>
        <v>0</v>
      </c>
      <c r="AX360">
        <f>IF(doba!$X55&lt;=AX$323,IF(doba!$Y55&gt;AX$323,AX$324,0),0)</f>
        <v>0</v>
      </c>
      <c r="AY360">
        <f>IF(doba!$X55&lt;=AY$323,IF(doba!$Y55&gt;AY$323,AY$324,0),0)</f>
        <v>0</v>
      </c>
      <c r="AZ360">
        <f>IF(doba!$X55&lt;=AZ$323,IF(doba!$Y55&gt;AZ$323,AZ$324,0),0)</f>
        <v>0</v>
      </c>
      <c r="BA360">
        <f>IF(doba!$X55&lt;=BA$323,IF(doba!$Y55&gt;BA$323,BA$324,0),0)</f>
        <v>0</v>
      </c>
      <c r="BB360">
        <f>IF(doba!$X55&lt;=BB$323,IF(doba!$Y55&gt;BB$323,BB$324,0),0)</f>
        <v>0</v>
      </c>
      <c r="BC360">
        <f>IF(doba!$X55&lt;=BC$323,IF(doba!$Y55&gt;BC$323,BC$324,0),0)</f>
        <v>0</v>
      </c>
      <c r="BD360">
        <f>IF(doba!$X55&lt;=BD$323,IF(doba!$Y55&gt;BD$323,BD$324,0),0)</f>
        <v>0</v>
      </c>
      <c r="BE360">
        <f>IF(doba!$X55&lt;=BE$323,IF(doba!$Y55&gt;BE$323,BE$324,0),0)</f>
        <v>0</v>
      </c>
      <c r="BF360" s="1">
        <f t="shared" si="13"/>
        <v>0</v>
      </c>
    </row>
    <row r="361" spans="1:58" x14ac:dyDescent="0.2">
      <c r="A361">
        <v>37</v>
      </c>
      <c r="B361">
        <f>doba!$X56</f>
        <v>0</v>
      </c>
      <c r="C361">
        <f>doba!$Y56</f>
        <v>0</v>
      </c>
      <c r="E361">
        <f>IF(doba!$X56&lt;=E$323,IF(doba!$Y56&gt;E$323,E$324,0),0)</f>
        <v>0</v>
      </c>
      <c r="F361">
        <f>IF(doba!$X56&lt;=F$323,IF(doba!$Y56&gt;F$323,F$324,0),0)</f>
        <v>0</v>
      </c>
      <c r="G361">
        <f>IF(doba!$X56&lt;=G$323,IF(doba!$Y56&gt;G$323,G$324,0),0)</f>
        <v>0</v>
      </c>
      <c r="H361">
        <f>IF(doba!$X56&lt;=H$323,IF(doba!$Y56&gt;H$323,H$324,0),0)</f>
        <v>0</v>
      </c>
      <c r="I361">
        <f>IF(doba!$X56&lt;=I$323,IF(doba!$Y56&gt;I$323,I$324,0),0)</f>
        <v>0</v>
      </c>
      <c r="J361">
        <f>IF(doba!$X56&lt;=J$323,IF(doba!$Y56&gt;J$323,J$324,0),0)</f>
        <v>0</v>
      </c>
      <c r="K361">
        <f>IF(doba!$X56&lt;=K$323,IF(doba!$Y56&gt;K$323,K$324,0),0)</f>
        <v>0</v>
      </c>
      <c r="L361">
        <f>IF(doba!$X56&lt;=L$323,IF(doba!$Y56&gt;L$323,L$324,0),0)</f>
        <v>0</v>
      </c>
      <c r="M361">
        <f>IF(doba!$X56&lt;=M$323,IF(doba!$Y56&gt;M$323,M$324,0),0)</f>
        <v>0</v>
      </c>
      <c r="N361">
        <f>IF(doba!$X56&lt;=N$323,IF(doba!$Y56&gt;N$323,N$324,0),0)</f>
        <v>0</v>
      </c>
      <c r="O361">
        <f>IF(doba!$X56&lt;=O$323,IF(doba!$Y56&gt;O$323,O$324,0),0)</f>
        <v>0</v>
      </c>
      <c r="P361">
        <f>IF(doba!$X56&lt;=P$323,IF(doba!$Y56&gt;P$323,P$324,0),0)</f>
        <v>0</v>
      </c>
      <c r="Q361">
        <f>IF(doba!$X56&lt;=Q$323,IF(doba!$Y56&gt;Q$323,Q$324,0),0)</f>
        <v>0</v>
      </c>
      <c r="R361">
        <f>IF(doba!$X56&lt;=R$323,IF(doba!$Y56&gt;R$323,R$324,0),0)</f>
        <v>0</v>
      </c>
      <c r="S361">
        <f>IF(doba!$X56&lt;=S$323,IF(doba!$Y56&gt;S$323,S$324,0),0)</f>
        <v>0</v>
      </c>
      <c r="T361">
        <f>IF(doba!$X56&lt;=T$323,IF(doba!$Y56&gt;T$323,T$324,0),0)</f>
        <v>0</v>
      </c>
      <c r="U361">
        <f>IF(doba!$X56&lt;=U$323,IF(doba!$Y56&gt;U$323,U$324,0),0)</f>
        <v>0</v>
      </c>
      <c r="V361">
        <f>IF(doba!$X56&lt;=V$323,IF(doba!$Y56&gt;V$323,V$324,0),0)</f>
        <v>0</v>
      </c>
      <c r="W361">
        <f>IF(doba!$X56&lt;=W$323,IF(doba!$Y56&gt;W$323,W$324,0),0)</f>
        <v>0</v>
      </c>
      <c r="X361">
        <f>IF(doba!$X56&lt;=X$323,IF(doba!$Y56&gt;X$323,X$324,0),0)</f>
        <v>0</v>
      </c>
      <c r="Y361">
        <f>IF(doba!$X56&lt;=Y$323,IF(doba!$Y56&gt;Y$323,Y$324,0),0)</f>
        <v>0</v>
      </c>
      <c r="Z361">
        <f>IF(doba!$X56&lt;=Z$323,IF(doba!$Y56&gt;Z$323,Z$324,0),0)</f>
        <v>0</v>
      </c>
      <c r="AA361">
        <f>IF(doba!$X56&lt;=AA$323,IF(doba!$Y56&gt;AA$323,AA$324,0),0)</f>
        <v>0</v>
      </c>
      <c r="AB361">
        <f>IF(doba!$X56&lt;=AB$323,IF(doba!$Y56&gt;AB$323,AB$324,0),0)</f>
        <v>0</v>
      </c>
      <c r="AC361" s="1">
        <f t="shared" si="12"/>
        <v>0</v>
      </c>
      <c r="AH361">
        <f>IF(doba!$X56&lt;=AH$323,IF(doba!$Y56&gt;AH$323,AH$324,0),0)</f>
        <v>0</v>
      </c>
      <c r="AI361">
        <f>IF(doba!$X56&lt;=AI$323,IF(doba!$Y56&gt;AI$323,AI$324,0),0)</f>
        <v>0</v>
      </c>
      <c r="AJ361">
        <f>IF(doba!$X56&lt;=AJ$323,IF(doba!$Y56&gt;AJ$323,AJ$324,0),0)</f>
        <v>0</v>
      </c>
      <c r="AK361">
        <f>IF(doba!$X56&lt;=AK$323,IF(doba!$Y56&gt;AK$323,AK$324,0),0)</f>
        <v>0</v>
      </c>
      <c r="AL361">
        <f>IF(doba!$X56&lt;=AL$323,IF(doba!$Y56&gt;AL$323,AL$324,0),0)</f>
        <v>0</v>
      </c>
      <c r="AM361">
        <f>IF(doba!$X56&lt;=AM$323,IF(doba!$Y56&gt;AM$323,AM$324,0),0)</f>
        <v>0</v>
      </c>
      <c r="AN361">
        <f>IF(doba!$X56&lt;=AN$323,IF(doba!$Y56&gt;AN$323,AN$324,0),0)</f>
        <v>0</v>
      </c>
      <c r="AO361">
        <f>IF(doba!$X56&lt;=AO$323,IF(doba!$Y56&gt;AO$323,AO$324,0),0)</f>
        <v>0</v>
      </c>
      <c r="AP361">
        <f>IF(doba!$X56&lt;=AP$323,IF(doba!$Y56&gt;AP$323,AP$324,0),0)</f>
        <v>0</v>
      </c>
      <c r="AQ361">
        <f>IF(doba!$X56&lt;=AQ$323,IF(doba!$Y56&gt;AQ$323,AQ$324,0),0)</f>
        <v>0</v>
      </c>
      <c r="AR361">
        <f>IF(doba!$X56&lt;=AR$323,IF(doba!$Y56&gt;AR$323,AR$324,0),0)</f>
        <v>0</v>
      </c>
      <c r="AS361">
        <f>IF(doba!$X56&lt;=AS$323,IF(doba!$Y56&gt;AS$323,AS$324,0),0)</f>
        <v>0</v>
      </c>
      <c r="AT361">
        <f>IF(doba!$X56&lt;=AT$323,IF(doba!$Y56&gt;AT$323,AT$324,0),0)</f>
        <v>0</v>
      </c>
      <c r="AU361">
        <f>IF(doba!$X56&lt;=AU$323,IF(doba!$Y56&gt;AU$323,AU$324,0),0)</f>
        <v>0</v>
      </c>
      <c r="AV361">
        <f>IF(doba!$X56&lt;=AV$323,IF(doba!$Y56&gt;AV$323,AV$324,0),0)</f>
        <v>0</v>
      </c>
      <c r="AW361">
        <f>IF(doba!$X56&lt;=AW$323,IF(doba!$Y56&gt;AW$323,AW$324,0),0)</f>
        <v>0</v>
      </c>
      <c r="AX361">
        <f>IF(doba!$X56&lt;=AX$323,IF(doba!$Y56&gt;AX$323,AX$324,0),0)</f>
        <v>0</v>
      </c>
      <c r="AY361">
        <f>IF(doba!$X56&lt;=AY$323,IF(doba!$Y56&gt;AY$323,AY$324,0),0)</f>
        <v>0</v>
      </c>
      <c r="AZ361">
        <f>IF(doba!$X56&lt;=AZ$323,IF(doba!$Y56&gt;AZ$323,AZ$324,0),0)</f>
        <v>0</v>
      </c>
      <c r="BA361">
        <f>IF(doba!$X56&lt;=BA$323,IF(doba!$Y56&gt;BA$323,BA$324,0),0)</f>
        <v>0</v>
      </c>
      <c r="BB361">
        <f>IF(doba!$X56&lt;=BB$323,IF(doba!$Y56&gt;BB$323,BB$324,0),0)</f>
        <v>0</v>
      </c>
      <c r="BC361">
        <f>IF(doba!$X56&lt;=BC$323,IF(doba!$Y56&gt;BC$323,BC$324,0),0)</f>
        <v>0</v>
      </c>
      <c r="BD361">
        <f>IF(doba!$X56&lt;=BD$323,IF(doba!$Y56&gt;BD$323,BD$324,0),0)</f>
        <v>0</v>
      </c>
      <c r="BE361">
        <f>IF(doba!$X56&lt;=BE$323,IF(doba!$Y56&gt;BE$323,BE$324,0),0)</f>
        <v>0</v>
      </c>
      <c r="BF361" s="1">
        <f t="shared" si="13"/>
        <v>0</v>
      </c>
    </row>
    <row r="362" spans="1:58" x14ac:dyDescent="0.2">
      <c r="A362">
        <v>38</v>
      </c>
      <c r="B362">
        <f>doba!$X57</f>
        <v>0</v>
      </c>
      <c r="C362">
        <f>doba!$Y57</f>
        <v>0</v>
      </c>
      <c r="E362">
        <f>IF(doba!$X57&lt;=E$323,IF(doba!$Y57&gt;E$323,E$324,0),0)</f>
        <v>0</v>
      </c>
      <c r="F362">
        <f>IF(doba!$X57&lt;=F$323,IF(doba!$Y57&gt;F$323,F$324,0),0)</f>
        <v>0</v>
      </c>
      <c r="G362">
        <f>IF(doba!$X57&lt;=G$323,IF(doba!$Y57&gt;G$323,G$324,0),0)</f>
        <v>0</v>
      </c>
      <c r="H362">
        <f>IF(doba!$X57&lt;=H$323,IF(doba!$Y57&gt;H$323,H$324,0),0)</f>
        <v>0</v>
      </c>
      <c r="I362">
        <f>IF(doba!$X57&lt;=I$323,IF(doba!$Y57&gt;I$323,I$324,0),0)</f>
        <v>0</v>
      </c>
      <c r="J362">
        <f>IF(doba!$X57&lt;=J$323,IF(doba!$Y57&gt;J$323,J$324,0),0)</f>
        <v>0</v>
      </c>
      <c r="K362">
        <f>IF(doba!$X57&lt;=K$323,IF(doba!$Y57&gt;K$323,K$324,0),0)</f>
        <v>0</v>
      </c>
      <c r="L362">
        <f>IF(doba!$X57&lt;=L$323,IF(doba!$Y57&gt;L$323,L$324,0),0)</f>
        <v>0</v>
      </c>
      <c r="M362">
        <f>IF(doba!$X57&lt;=M$323,IF(doba!$Y57&gt;M$323,M$324,0),0)</f>
        <v>0</v>
      </c>
      <c r="N362">
        <f>IF(doba!$X57&lt;=N$323,IF(doba!$Y57&gt;N$323,N$324,0),0)</f>
        <v>0</v>
      </c>
      <c r="O362">
        <f>IF(doba!$X57&lt;=O$323,IF(doba!$Y57&gt;O$323,O$324,0),0)</f>
        <v>0</v>
      </c>
      <c r="P362">
        <f>IF(doba!$X57&lt;=P$323,IF(doba!$Y57&gt;P$323,P$324,0),0)</f>
        <v>0</v>
      </c>
      <c r="Q362">
        <f>IF(doba!$X57&lt;=Q$323,IF(doba!$Y57&gt;Q$323,Q$324,0),0)</f>
        <v>0</v>
      </c>
      <c r="R362">
        <f>IF(doba!$X57&lt;=R$323,IF(doba!$Y57&gt;R$323,R$324,0),0)</f>
        <v>0</v>
      </c>
      <c r="S362">
        <f>IF(doba!$X57&lt;=S$323,IF(doba!$Y57&gt;S$323,S$324,0),0)</f>
        <v>0</v>
      </c>
      <c r="T362">
        <f>IF(doba!$X57&lt;=T$323,IF(doba!$Y57&gt;T$323,T$324,0),0)</f>
        <v>0</v>
      </c>
      <c r="U362">
        <f>IF(doba!$X57&lt;=U$323,IF(doba!$Y57&gt;U$323,U$324,0),0)</f>
        <v>0</v>
      </c>
      <c r="V362">
        <f>IF(doba!$X57&lt;=V$323,IF(doba!$Y57&gt;V$323,V$324,0),0)</f>
        <v>0</v>
      </c>
      <c r="W362">
        <f>IF(doba!$X57&lt;=W$323,IF(doba!$Y57&gt;W$323,W$324,0),0)</f>
        <v>0</v>
      </c>
      <c r="X362">
        <f>IF(doba!$X57&lt;=X$323,IF(doba!$Y57&gt;X$323,X$324,0),0)</f>
        <v>0</v>
      </c>
      <c r="Y362">
        <f>IF(doba!$X57&lt;=Y$323,IF(doba!$Y57&gt;Y$323,Y$324,0),0)</f>
        <v>0</v>
      </c>
      <c r="Z362">
        <f>IF(doba!$X57&lt;=Z$323,IF(doba!$Y57&gt;Z$323,Z$324,0),0)</f>
        <v>0</v>
      </c>
      <c r="AA362">
        <f>IF(doba!$X57&lt;=AA$323,IF(doba!$Y57&gt;AA$323,AA$324,0),0)</f>
        <v>0</v>
      </c>
      <c r="AB362">
        <f>IF(doba!$X57&lt;=AB$323,IF(doba!$Y57&gt;AB$323,AB$324,0),0)</f>
        <v>0</v>
      </c>
      <c r="AC362" s="1">
        <f t="shared" si="12"/>
        <v>0</v>
      </c>
      <c r="AH362">
        <f>IF(doba!$X57&lt;=AH$323,IF(doba!$Y57&gt;AH$323,AH$324,0),0)</f>
        <v>0</v>
      </c>
      <c r="AI362">
        <f>IF(doba!$X57&lt;=AI$323,IF(doba!$Y57&gt;AI$323,AI$324,0),0)</f>
        <v>0</v>
      </c>
      <c r="AJ362">
        <f>IF(doba!$X57&lt;=AJ$323,IF(doba!$Y57&gt;AJ$323,AJ$324,0),0)</f>
        <v>0</v>
      </c>
      <c r="AK362">
        <f>IF(doba!$X57&lt;=AK$323,IF(doba!$Y57&gt;AK$323,AK$324,0),0)</f>
        <v>0</v>
      </c>
      <c r="AL362">
        <f>IF(doba!$X57&lt;=AL$323,IF(doba!$Y57&gt;AL$323,AL$324,0),0)</f>
        <v>0</v>
      </c>
      <c r="AM362">
        <f>IF(doba!$X57&lt;=AM$323,IF(doba!$Y57&gt;AM$323,AM$324,0),0)</f>
        <v>0</v>
      </c>
      <c r="AN362">
        <f>IF(doba!$X57&lt;=AN$323,IF(doba!$Y57&gt;AN$323,AN$324,0),0)</f>
        <v>0</v>
      </c>
      <c r="AO362">
        <f>IF(doba!$X57&lt;=AO$323,IF(doba!$Y57&gt;AO$323,AO$324,0),0)</f>
        <v>0</v>
      </c>
      <c r="AP362">
        <f>IF(doba!$X57&lt;=AP$323,IF(doba!$Y57&gt;AP$323,AP$324,0),0)</f>
        <v>0</v>
      </c>
      <c r="AQ362">
        <f>IF(doba!$X57&lt;=AQ$323,IF(doba!$Y57&gt;AQ$323,AQ$324,0),0)</f>
        <v>0</v>
      </c>
      <c r="AR362">
        <f>IF(doba!$X57&lt;=AR$323,IF(doba!$Y57&gt;AR$323,AR$324,0),0)</f>
        <v>0</v>
      </c>
      <c r="AS362">
        <f>IF(doba!$X57&lt;=AS$323,IF(doba!$Y57&gt;AS$323,AS$324,0),0)</f>
        <v>0</v>
      </c>
      <c r="AT362">
        <f>IF(doba!$X57&lt;=AT$323,IF(doba!$Y57&gt;AT$323,AT$324,0),0)</f>
        <v>0</v>
      </c>
      <c r="AU362">
        <f>IF(doba!$X57&lt;=AU$323,IF(doba!$Y57&gt;AU$323,AU$324,0),0)</f>
        <v>0</v>
      </c>
      <c r="AV362">
        <f>IF(doba!$X57&lt;=AV$323,IF(doba!$Y57&gt;AV$323,AV$324,0),0)</f>
        <v>0</v>
      </c>
      <c r="AW362">
        <f>IF(doba!$X57&lt;=AW$323,IF(doba!$Y57&gt;AW$323,AW$324,0),0)</f>
        <v>0</v>
      </c>
      <c r="AX362">
        <f>IF(doba!$X57&lt;=AX$323,IF(doba!$Y57&gt;AX$323,AX$324,0),0)</f>
        <v>0</v>
      </c>
      <c r="AY362">
        <f>IF(doba!$X57&lt;=AY$323,IF(doba!$Y57&gt;AY$323,AY$324,0),0)</f>
        <v>0</v>
      </c>
      <c r="AZ362">
        <f>IF(doba!$X57&lt;=AZ$323,IF(doba!$Y57&gt;AZ$323,AZ$324,0),0)</f>
        <v>0</v>
      </c>
      <c r="BA362">
        <f>IF(doba!$X57&lt;=BA$323,IF(doba!$Y57&gt;BA$323,BA$324,0),0)</f>
        <v>0</v>
      </c>
      <c r="BB362">
        <f>IF(doba!$X57&lt;=BB$323,IF(doba!$Y57&gt;BB$323,BB$324,0),0)</f>
        <v>0</v>
      </c>
      <c r="BC362">
        <f>IF(doba!$X57&lt;=BC$323,IF(doba!$Y57&gt;BC$323,BC$324,0),0)</f>
        <v>0</v>
      </c>
      <c r="BD362">
        <f>IF(doba!$X57&lt;=BD$323,IF(doba!$Y57&gt;BD$323,BD$324,0),0)</f>
        <v>0</v>
      </c>
      <c r="BE362">
        <f>IF(doba!$X57&lt;=BE$323,IF(doba!$Y57&gt;BE$323,BE$324,0),0)</f>
        <v>0</v>
      </c>
      <c r="BF362" s="1">
        <f t="shared" si="13"/>
        <v>0</v>
      </c>
    </row>
    <row r="363" spans="1:58" x14ac:dyDescent="0.2">
      <c r="A363">
        <v>39</v>
      </c>
      <c r="B363">
        <f>doba!$X58</f>
        <v>0</v>
      </c>
      <c r="C363">
        <f>doba!$Y58</f>
        <v>0</v>
      </c>
      <c r="E363">
        <f>IF(doba!$X58&lt;=E$323,IF(doba!$Y58&gt;E$323,E$324,0),0)</f>
        <v>0</v>
      </c>
      <c r="F363">
        <f>IF(doba!$X58&lt;=F$323,IF(doba!$Y58&gt;F$323,F$324,0),0)</f>
        <v>0</v>
      </c>
      <c r="G363">
        <f>IF(doba!$X58&lt;=G$323,IF(doba!$Y58&gt;G$323,G$324,0),0)</f>
        <v>0</v>
      </c>
      <c r="H363">
        <f>IF(doba!$X58&lt;=H$323,IF(doba!$Y58&gt;H$323,H$324,0),0)</f>
        <v>0</v>
      </c>
      <c r="I363">
        <f>IF(doba!$X58&lt;=I$323,IF(doba!$Y58&gt;I$323,I$324,0),0)</f>
        <v>0</v>
      </c>
      <c r="J363">
        <f>IF(doba!$X58&lt;=J$323,IF(doba!$Y58&gt;J$323,J$324,0),0)</f>
        <v>0</v>
      </c>
      <c r="K363">
        <f>IF(doba!$X58&lt;=K$323,IF(doba!$Y58&gt;K$323,K$324,0),0)</f>
        <v>0</v>
      </c>
      <c r="L363">
        <f>IF(doba!$X58&lt;=L$323,IF(doba!$Y58&gt;L$323,L$324,0),0)</f>
        <v>0</v>
      </c>
      <c r="M363">
        <f>IF(doba!$X58&lt;=M$323,IF(doba!$Y58&gt;M$323,M$324,0),0)</f>
        <v>0</v>
      </c>
      <c r="N363">
        <f>IF(doba!$X58&lt;=N$323,IF(doba!$Y58&gt;N$323,N$324,0),0)</f>
        <v>0</v>
      </c>
      <c r="O363">
        <f>IF(doba!$X58&lt;=O$323,IF(doba!$Y58&gt;O$323,O$324,0),0)</f>
        <v>0</v>
      </c>
      <c r="P363">
        <f>IF(doba!$X58&lt;=P$323,IF(doba!$Y58&gt;P$323,P$324,0),0)</f>
        <v>0</v>
      </c>
      <c r="Q363">
        <f>IF(doba!$X58&lt;=Q$323,IF(doba!$Y58&gt;Q$323,Q$324,0),0)</f>
        <v>0</v>
      </c>
      <c r="R363">
        <f>IF(doba!$X58&lt;=R$323,IF(doba!$Y58&gt;R$323,R$324,0),0)</f>
        <v>0</v>
      </c>
      <c r="S363">
        <f>IF(doba!$X58&lt;=S$323,IF(doba!$Y58&gt;S$323,S$324,0),0)</f>
        <v>0</v>
      </c>
      <c r="T363">
        <f>IF(doba!$X58&lt;=T$323,IF(doba!$Y58&gt;T$323,T$324,0),0)</f>
        <v>0</v>
      </c>
      <c r="U363">
        <f>IF(doba!$X58&lt;=U$323,IF(doba!$Y58&gt;U$323,U$324,0),0)</f>
        <v>0</v>
      </c>
      <c r="V363">
        <f>IF(doba!$X58&lt;=V$323,IF(doba!$Y58&gt;V$323,V$324,0),0)</f>
        <v>0</v>
      </c>
      <c r="W363">
        <f>IF(doba!$X58&lt;=W$323,IF(doba!$Y58&gt;W$323,W$324,0),0)</f>
        <v>0</v>
      </c>
      <c r="X363">
        <f>IF(doba!$X58&lt;=X$323,IF(doba!$Y58&gt;X$323,X$324,0),0)</f>
        <v>0</v>
      </c>
      <c r="Y363">
        <f>IF(doba!$X58&lt;=Y$323,IF(doba!$Y58&gt;Y$323,Y$324,0),0)</f>
        <v>0</v>
      </c>
      <c r="Z363">
        <f>IF(doba!$X58&lt;=Z$323,IF(doba!$Y58&gt;Z$323,Z$324,0),0)</f>
        <v>0</v>
      </c>
      <c r="AA363">
        <f>IF(doba!$X58&lt;=AA$323,IF(doba!$Y58&gt;AA$323,AA$324,0),0)</f>
        <v>0</v>
      </c>
      <c r="AB363">
        <f>IF(doba!$X58&lt;=AB$323,IF(doba!$Y58&gt;AB$323,AB$324,0),0)</f>
        <v>0</v>
      </c>
      <c r="AC363" s="1">
        <f t="shared" si="12"/>
        <v>0</v>
      </c>
      <c r="AH363">
        <f>IF(doba!$X58&lt;=AH$323,IF(doba!$Y58&gt;AH$323,AH$324,0),0)</f>
        <v>0</v>
      </c>
      <c r="AI363">
        <f>IF(doba!$X58&lt;=AI$323,IF(doba!$Y58&gt;AI$323,AI$324,0),0)</f>
        <v>0</v>
      </c>
      <c r="AJ363">
        <f>IF(doba!$X58&lt;=AJ$323,IF(doba!$Y58&gt;AJ$323,AJ$324,0),0)</f>
        <v>0</v>
      </c>
      <c r="AK363">
        <f>IF(doba!$X58&lt;=AK$323,IF(doba!$Y58&gt;AK$323,AK$324,0),0)</f>
        <v>0</v>
      </c>
      <c r="AL363">
        <f>IF(doba!$X58&lt;=AL$323,IF(doba!$Y58&gt;AL$323,AL$324,0),0)</f>
        <v>0</v>
      </c>
      <c r="AM363">
        <f>IF(doba!$X58&lt;=AM$323,IF(doba!$Y58&gt;AM$323,AM$324,0),0)</f>
        <v>0</v>
      </c>
      <c r="AN363">
        <f>IF(doba!$X58&lt;=AN$323,IF(doba!$Y58&gt;AN$323,AN$324,0),0)</f>
        <v>0</v>
      </c>
      <c r="AO363">
        <f>IF(doba!$X58&lt;=AO$323,IF(doba!$Y58&gt;AO$323,AO$324,0),0)</f>
        <v>0</v>
      </c>
      <c r="AP363">
        <f>IF(doba!$X58&lt;=AP$323,IF(doba!$Y58&gt;AP$323,AP$324,0),0)</f>
        <v>0</v>
      </c>
      <c r="AQ363">
        <f>IF(doba!$X58&lt;=AQ$323,IF(doba!$Y58&gt;AQ$323,AQ$324,0),0)</f>
        <v>0</v>
      </c>
      <c r="AR363">
        <f>IF(doba!$X58&lt;=AR$323,IF(doba!$Y58&gt;AR$323,AR$324,0),0)</f>
        <v>0</v>
      </c>
      <c r="AS363">
        <f>IF(doba!$X58&lt;=AS$323,IF(doba!$Y58&gt;AS$323,AS$324,0),0)</f>
        <v>0</v>
      </c>
      <c r="AT363">
        <f>IF(doba!$X58&lt;=AT$323,IF(doba!$Y58&gt;AT$323,AT$324,0),0)</f>
        <v>0</v>
      </c>
      <c r="AU363">
        <f>IF(doba!$X58&lt;=AU$323,IF(doba!$Y58&gt;AU$323,AU$324,0),0)</f>
        <v>0</v>
      </c>
      <c r="AV363">
        <f>IF(doba!$X58&lt;=AV$323,IF(doba!$Y58&gt;AV$323,AV$324,0),0)</f>
        <v>0</v>
      </c>
      <c r="AW363">
        <f>IF(doba!$X58&lt;=AW$323,IF(doba!$Y58&gt;AW$323,AW$324,0),0)</f>
        <v>0</v>
      </c>
      <c r="AX363">
        <f>IF(doba!$X58&lt;=AX$323,IF(doba!$Y58&gt;AX$323,AX$324,0),0)</f>
        <v>0</v>
      </c>
      <c r="AY363">
        <f>IF(doba!$X58&lt;=AY$323,IF(doba!$Y58&gt;AY$323,AY$324,0),0)</f>
        <v>0</v>
      </c>
      <c r="AZ363">
        <f>IF(doba!$X58&lt;=AZ$323,IF(doba!$Y58&gt;AZ$323,AZ$324,0),0)</f>
        <v>0</v>
      </c>
      <c r="BA363">
        <f>IF(doba!$X58&lt;=BA$323,IF(doba!$Y58&gt;BA$323,BA$324,0),0)</f>
        <v>0</v>
      </c>
      <c r="BB363">
        <f>IF(doba!$X58&lt;=BB$323,IF(doba!$Y58&gt;BB$323,BB$324,0),0)</f>
        <v>0</v>
      </c>
      <c r="BC363">
        <f>IF(doba!$X58&lt;=BC$323,IF(doba!$Y58&gt;BC$323,BC$324,0),0)</f>
        <v>0</v>
      </c>
      <c r="BD363">
        <f>IF(doba!$X58&lt;=BD$323,IF(doba!$Y58&gt;BD$323,BD$324,0),0)</f>
        <v>0</v>
      </c>
      <c r="BE363">
        <f>IF(doba!$X58&lt;=BE$323,IF(doba!$Y58&gt;BE$323,BE$324,0),0)</f>
        <v>0</v>
      </c>
      <c r="BF363" s="1">
        <f t="shared" si="13"/>
        <v>0</v>
      </c>
    </row>
    <row r="364" spans="1:58" x14ac:dyDescent="0.2">
      <c r="A364">
        <v>40</v>
      </c>
      <c r="B364">
        <f>doba!$X59</f>
        <v>0</v>
      </c>
      <c r="C364">
        <f>doba!$Y59</f>
        <v>0</v>
      </c>
      <c r="E364">
        <f>IF(doba!$X59&lt;=E$323,IF(doba!$Y59&gt;E$323,E$324,0),0)</f>
        <v>0</v>
      </c>
      <c r="F364">
        <f>IF(doba!$X59&lt;=F$323,IF(doba!$Y59&gt;F$323,F$324,0),0)</f>
        <v>0</v>
      </c>
      <c r="G364">
        <f>IF(doba!$X59&lt;=G$323,IF(doba!$Y59&gt;G$323,G$324,0),0)</f>
        <v>0</v>
      </c>
      <c r="H364">
        <f>IF(doba!$X59&lt;=H$323,IF(doba!$Y59&gt;H$323,H$324,0),0)</f>
        <v>0</v>
      </c>
      <c r="I364">
        <f>IF(doba!$X59&lt;=I$323,IF(doba!$Y59&gt;I$323,I$324,0),0)</f>
        <v>0</v>
      </c>
      <c r="J364">
        <f>IF(doba!$X59&lt;=J$323,IF(doba!$Y59&gt;J$323,J$324,0),0)</f>
        <v>0</v>
      </c>
      <c r="K364">
        <f>IF(doba!$X59&lt;=K$323,IF(doba!$Y59&gt;K$323,K$324,0),0)</f>
        <v>0</v>
      </c>
      <c r="L364">
        <f>IF(doba!$X59&lt;=L$323,IF(doba!$Y59&gt;L$323,L$324,0),0)</f>
        <v>0</v>
      </c>
      <c r="M364">
        <f>IF(doba!$X59&lt;=M$323,IF(doba!$Y59&gt;M$323,M$324,0),0)</f>
        <v>0</v>
      </c>
      <c r="N364">
        <f>IF(doba!$X59&lt;=N$323,IF(doba!$Y59&gt;N$323,N$324,0),0)</f>
        <v>0</v>
      </c>
      <c r="O364">
        <f>IF(doba!$X59&lt;=O$323,IF(doba!$Y59&gt;O$323,O$324,0),0)</f>
        <v>0</v>
      </c>
      <c r="P364">
        <f>IF(doba!$X59&lt;=P$323,IF(doba!$Y59&gt;P$323,P$324,0),0)</f>
        <v>0</v>
      </c>
      <c r="Q364">
        <f>IF(doba!$X59&lt;=Q$323,IF(doba!$Y59&gt;Q$323,Q$324,0),0)</f>
        <v>0</v>
      </c>
      <c r="R364">
        <f>IF(doba!$X59&lt;=R$323,IF(doba!$Y59&gt;R$323,R$324,0),0)</f>
        <v>0</v>
      </c>
      <c r="S364">
        <f>IF(doba!$X59&lt;=S$323,IF(doba!$Y59&gt;S$323,S$324,0),0)</f>
        <v>0</v>
      </c>
      <c r="T364">
        <f>IF(doba!$X59&lt;=T$323,IF(doba!$Y59&gt;T$323,T$324,0),0)</f>
        <v>0</v>
      </c>
      <c r="U364">
        <f>IF(doba!$X59&lt;=U$323,IF(doba!$Y59&gt;U$323,U$324,0),0)</f>
        <v>0</v>
      </c>
      <c r="V364">
        <f>IF(doba!$X59&lt;=V$323,IF(doba!$Y59&gt;V$323,V$324,0),0)</f>
        <v>0</v>
      </c>
      <c r="W364">
        <f>IF(doba!$X59&lt;=W$323,IF(doba!$Y59&gt;W$323,W$324,0),0)</f>
        <v>0</v>
      </c>
      <c r="X364">
        <f>IF(doba!$X59&lt;=X$323,IF(doba!$Y59&gt;X$323,X$324,0),0)</f>
        <v>0</v>
      </c>
      <c r="Y364">
        <f>IF(doba!$X59&lt;=Y$323,IF(doba!$Y59&gt;Y$323,Y$324,0),0)</f>
        <v>0</v>
      </c>
      <c r="Z364">
        <f>IF(doba!$X59&lt;=Z$323,IF(doba!$Y59&gt;Z$323,Z$324,0),0)</f>
        <v>0</v>
      </c>
      <c r="AA364">
        <f>IF(doba!$X59&lt;=AA$323,IF(doba!$Y59&gt;AA$323,AA$324,0),0)</f>
        <v>0</v>
      </c>
      <c r="AB364">
        <f>IF(doba!$X59&lt;=AB$323,IF(doba!$Y59&gt;AB$323,AB$324,0),0)</f>
        <v>0</v>
      </c>
      <c r="AC364" s="1">
        <f t="shared" si="12"/>
        <v>0</v>
      </c>
      <c r="AH364">
        <f>IF(doba!$X59&lt;=AH$323,IF(doba!$Y59&gt;AH$323,AH$324,0),0)</f>
        <v>0</v>
      </c>
      <c r="AI364">
        <f>IF(doba!$X59&lt;=AI$323,IF(doba!$Y59&gt;AI$323,AI$324,0),0)</f>
        <v>0</v>
      </c>
      <c r="AJ364">
        <f>IF(doba!$X59&lt;=AJ$323,IF(doba!$Y59&gt;AJ$323,AJ$324,0),0)</f>
        <v>0</v>
      </c>
      <c r="AK364">
        <f>IF(doba!$X59&lt;=AK$323,IF(doba!$Y59&gt;AK$323,AK$324,0),0)</f>
        <v>0</v>
      </c>
      <c r="AL364">
        <f>IF(doba!$X59&lt;=AL$323,IF(doba!$Y59&gt;AL$323,AL$324,0),0)</f>
        <v>0</v>
      </c>
      <c r="AM364">
        <f>IF(doba!$X59&lt;=AM$323,IF(doba!$Y59&gt;AM$323,AM$324,0),0)</f>
        <v>0</v>
      </c>
      <c r="AN364">
        <f>IF(doba!$X59&lt;=AN$323,IF(doba!$Y59&gt;AN$323,AN$324,0),0)</f>
        <v>0</v>
      </c>
      <c r="AO364">
        <f>IF(doba!$X59&lt;=AO$323,IF(doba!$Y59&gt;AO$323,AO$324,0),0)</f>
        <v>0</v>
      </c>
      <c r="AP364">
        <f>IF(doba!$X59&lt;=AP$323,IF(doba!$Y59&gt;AP$323,AP$324,0),0)</f>
        <v>0</v>
      </c>
      <c r="AQ364">
        <f>IF(doba!$X59&lt;=AQ$323,IF(doba!$Y59&gt;AQ$323,AQ$324,0),0)</f>
        <v>0</v>
      </c>
      <c r="AR364">
        <f>IF(doba!$X59&lt;=AR$323,IF(doba!$Y59&gt;AR$323,AR$324,0),0)</f>
        <v>0</v>
      </c>
      <c r="AS364">
        <f>IF(doba!$X59&lt;=AS$323,IF(doba!$Y59&gt;AS$323,AS$324,0),0)</f>
        <v>0</v>
      </c>
      <c r="AT364">
        <f>IF(doba!$X59&lt;=AT$323,IF(doba!$Y59&gt;AT$323,AT$324,0),0)</f>
        <v>0</v>
      </c>
      <c r="AU364">
        <f>IF(doba!$X59&lt;=AU$323,IF(doba!$Y59&gt;AU$323,AU$324,0),0)</f>
        <v>0</v>
      </c>
      <c r="AV364">
        <f>IF(doba!$X59&lt;=AV$323,IF(doba!$Y59&gt;AV$323,AV$324,0),0)</f>
        <v>0</v>
      </c>
      <c r="AW364">
        <f>IF(doba!$X59&lt;=AW$323,IF(doba!$Y59&gt;AW$323,AW$324,0),0)</f>
        <v>0</v>
      </c>
      <c r="AX364">
        <f>IF(doba!$X59&lt;=AX$323,IF(doba!$Y59&gt;AX$323,AX$324,0),0)</f>
        <v>0</v>
      </c>
      <c r="AY364">
        <f>IF(doba!$X59&lt;=AY$323,IF(doba!$Y59&gt;AY$323,AY$324,0),0)</f>
        <v>0</v>
      </c>
      <c r="AZ364">
        <f>IF(doba!$X59&lt;=AZ$323,IF(doba!$Y59&gt;AZ$323,AZ$324,0),0)</f>
        <v>0</v>
      </c>
      <c r="BA364">
        <f>IF(doba!$X59&lt;=BA$323,IF(doba!$Y59&gt;BA$323,BA$324,0),0)</f>
        <v>0</v>
      </c>
      <c r="BB364">
        <f>IF(doba!$X59&lt;=BB$323,IF(doba!$Y59&gt;BB$323,BB$324,0),0)</f>
        <v>0</v>
      </c>
      <c r="BC364">
        <f>IF(doba!$X59&lt;=BC$323,IF(doba!$Y59&gt;BC$323,BC$324,0),0)</f>
        <v>0</v>
      </c>
      <c r="BD364">
        <f>IF(doba!$X59&lt;=BD$323,IF(doba!$Y59&gt;BD$323,BD$324,0),0)</f>
        <v>0</v>
      </c>
      <c r="BE364">
        <f>IF(doba!$X59&lt;=BE$323,IF(doba!$Y59&gt;BE$323,BE$324,0),0)</f>
        <v>0</v>
      </c>
      <c r="BF364" s="1">
        <f t="shared" si="13"/>
        <v>0</v>
      </c>
    </row>
    <row r="365" spans="1:58" x14ac:dyDescent="0.2">
      <c r="A365">
        <v>41</v>
      </c>
      <c r="B365">
        <f>doba!$X60</f>
        <v>0</v>
      </c>
      <c r="C365">
        <f>doba!$Y60</f>
        <v>0</v>
      </c>
      <c r="E365">
        <f>IF(doba!$X60&lt;=E$323,IF(doba!$Y60&gt;E$323,E$324,0),0)</f>
        <v>0</v>
      </c>
      <c r="F365">
        <f>IF(doba!$X60&lt;=F$323,IF(doba!$Y60&gt;F$323,F$324,0),0)</f>
        <v>0</v>
      </c>
      <c r="G365">
        <f>IF(doba!$X60&lt;=G$323,IF(doba!$Y60&gt;G$323,G$324,0),0)</f>
        <v>0</v>
      </c>
      <c r="H365">
        <f>IF(doba!$X60&lt;=H$323,IF(doba!$Y60&gt;H$323,H$324,0),0)</f>
        <v>0</v>
      </c>
      <c r="I365">
        <f>IF(doba!$X60&lt;=I$323,IF(doba!$Y60&gt;I$323,I$324,0),0)</f>
        <v>0</v>
      </c>
      <c r="J365">
        <f>IF(doba!$X60&lt;=J$323,IF(doba!$Y60&gt;J$323,J$324,0),0)</f>
        <v>0</v>
      </c>
      <c r="K365">
        <f>IF(doba!$X60&lt;=K$323,IF(doba!$Y60&gt;K$323,K$324,0),0)</f>
        <v>0</v>
      </c>
      <c r="L365">
        <f>IF(doba!$X60&lt;=L$323,IF(doba!$Y60&gt;L$323,L$324,0),0)</f>
        <v>0</v>
      </c>
      <c r="M365">
        <f>IF(doba!$X60&lt;=M$323,IF(doba!$Y60&gt;M$323,M$324,0),0)</f>
        <v>0</v>
      </c>
      <c r="N365">
        <f>IF(doba!$X60&lt;=N$323,IF(doba!$Y60&gt;N$323,N$324,0),0)</f>
        <v>0</v>
      </c>
      <c r="O365">
        <f>IF(doba!$X60&lt;=O$323,IF(doba!$Y60&gt;O$323,O$324,0),0)</f>
        <v>0</v>
      </c>
      <c r="P365">
        <f>IF(doba!$X60&lt;=P$323,IF(doba!$Y60&gt;P$323,P$324,0),0)</f>
        <v>0</v>
      </c>
      <c r="Q365">
        <f>IF(doba!$X60&lt;=Q$323,IF(doba!$Y60&gt;Q$323,Q$324,0),0)</f>
        <v>0</v>
      </c>
      <c r="R365">
        <f>IF(doba!$X60&lt;=R$323,IF(doba!$Y60&gt;R$323,R$324,0),0)</f>
        <v>0</v>
      </c>
      <c r="S365">
        <f>IF(doba!$X60&lt;=S$323,IF(doba!$Y60&gt;S$323,S$324,0),0)</f>
        <v>0</v>
      </c>
      <c r="T365">
        <f>IF(doba!$X60&lt;=T$323,IF(doba!$Y60&gt;T$323,T$324,0),0)</f>
        <v>0</v>
      </c>
      <c r="U365">
        <f>IF(doba!$X60&lt;=U$323,IF(doba!$Y60&gt;U$323,U$324,0),0)</f>
        <v>0</v>
      </c>
      <c r="V365">
        <f>IF(doba!$X60&lt;=V$323,IF(doba!$Y60&gt;V$323,V$324,0),0)</f>
        <v>0</v>
      </c>
      <c r="W365">
        <f>IF(doba!$X60&lt;=W$323,IF(doba!$Y60&gt;W$323,W$324,0),0)</f>
        <v>0</v>
      </c>
      <c r="X365">
        <f>IF(doba!$X60&lt;=X$323,IF(doba!$Y60&gt;X$323,X$324,0),0)</f>
        <v>0</v>
      </c>
      <c r="Y365">
        <f>IF(doba!$X60&lt;=Y$323,IF(doba!$Y60&gt;Y$323,Y$324,0),0)</f>
        <v>0</v>
      </c>
      <c r="Z365">
        <f>IF(doba!$X60&lt;=Z$323,IF(doba!$Y60&gt;Z$323,Z$324,0),0)</f>
        <v>0</v>
      </c>
      <c r="AA365">
        <f>IF(doba!$X60&lt;=AA$323,IF(doba!$Y60&gt;AA$323,AA$324,0),0)</f>
        <v>0</v>
      </c>
      <c r="AB365">
        <f>IF(doba!$X60&lt;=AB$323,IF(doba!$Y60&gt;AB$323,AB$324,0),0)</f>
        <v>0</v>
      </c>
      <c r="AC365" s="1">
        <f t="shared" si="12"/>
        <v>0</v>
      </c>
      <c r="AH365">
        <f>IF(doba!$X60&lt;=AH$323,IF(doba!$Y60&gt;AH$323,AH$324,0),0)</f>
        <v>0</v>
      </c>
      <c r="AI365">
        <f>IF(doba!$X60&lt;=AI$323,IF(doba!$Y60&gt;AI$323,AI$324,0),0)</f>
        <v>0</v>
      </c>
      <c r="AJ365">
        <f>IF(doba!$X60&lt;=AJ$323,IF(doba!$Y60&gt;AJ$323,AJ$324,0),0)</f>
        <v>0</v>
      </c>
      <c r="AK365">
        <f>IF(doba!$X60&lt;=AK$323,IF(doba!$Y60&gt;AK$323,AK$324,0),0)</f>
        <v>0</v>
      </c>
      <c r="AL365">
        <f>IF(doba!$X60&lt;=AL$323,IF(doba!$Y60&gt;AL$323,AL$324,0),0)</f>
        <v>0</v>
      </c>
      <c r="AM365">
        <f>IF(doba!$X60&lt;=AM$323,IF(doba!$Y60&gt;AM$323,AM$324,0),0)</f>
        <v>0</v>
      </c>
      <c r="AN365">
        <f>IF(doba!$X60&lt;=AN$323,IF(doba!$Y60&gt;AN$323,AN$324,0),0)</f>
        <v>0</v>
      </c>
      <c r="AO365">
        <f>IF(doba!$X60&lt;=AO$323,IF(doba!$Y60&gt;AO$323,AO$324,0),0)</f>
        <v>0</v>
      </c>
      <c r="AP365">
        <f>IF(doba!$X60&lt;=AP$323,IF(doba!$Y60&gt;AP$323,AP$324,0),0)</f>
        <v>0</v>
      </c>
      <c r="AQ365">
        <f>IF(doba!$X60&lt;=AQ$323,IF(doba!$Y60&gt;AQ$323,AQ$324,0),0)</f>
        <v>0</v>
      </c>
      <c r="AR365">
        <f>IF(doba!$X60&lt;=AR$323,IF(doba!$Y60&gt;AR$323,AR$324,0),0)</f>
        <v>0</v>
      </c>
      <c r="AS365">
        <f>IF(doba!$X60&lt;=AS$323,IF(doba!$Y60&gt;AS$323,AS$324,0),0)</f>
        <v>0</v>
      </c>
      <c r="AT365">
        <f>IF(doba!$X60&lt;=AT$323,IF(doba!$Y60&gt;AT$323,AT$324,0),0)</f>
        <v>0</v>
      </c>
      <c r="AU365">
        <f>IF(doba!$X60&lt;=AU$323,IF(doba!$Y60&gt;AU$323,AU$324,0),0)</f>
        <v>0</v>
      </c>
      <c r="AV365">
        <f>IF(doba!$X60&lt;=AV$323,IF(doba!$Y60&gt;AV$323,AV$324,0),0)</f>
        <v>0</v>
      </c>
      <c r="AW365">
        <f>IF(doba!$X60&lt;=AW$323,IF(doba!$Y60&gt;AW$323,AW$324,0),0)</f>
        <v>0</v>
      </c>
      <c r="AX365">
        <f>IF(doba!$X60&lt;=AX$323,IF(doba!$Y60&gt;AX$323,AX$324,0),0)</f>
        <v>0</v>
      </c>
      <c r="AY365">
        <f>IF(doba!$X60&lt;=AY$323,IF(doba!$Y60&gt;AY$323,AY$324,0),0)</f>
        <v>0</v>
      </c>
      <c r="AZ365">
        <f>IF(doba!$X60&lt;=AZ$323,IF(doba!$Y60&gt;AZ$323,AZ$324,0),0)</f>
        <v>0</v>
      </c>
      <c r="BA365">
        <f>IF(doba!$X60&lt;=BA$323,IF(doba!$Y60&gt;BA$323,BA$324,0),0)</f>
        <v>0</v>
      </c>
      <c r="BB365">
        <f>IF(doba!$X60&lt;=BB$323,IF(doba!$Y60&gt;BB$323,BB$324,0),0)</f>
        <v>0</v>
      </c>
      <c r="BC365">
        <f>IF(doba!$X60&lt;=BC$323,IF(doba!$Y60&gt;BC$323,BC$324,0),0)</f>
        <v>0</v>
      </c>
      <c r="BD365">
        <f>IF(doba!$X60&lt;=BD$323,IF(doba!$Y60&gt;BD$323,BD$324,0),0)</f>
        <v>0</v>
      </c>
      <c r="BE365">
        <f>IF(doba!$X60&lt;=BE$323,IF(doba!$Y60&gt;BE$323,BE$324,0),0)</f>
        <v>0</v>
      </c>
      <c r="BF365" s="1">
        <f t="shared" si="13"/>
        <v>0</v>
      </c>
    </row>
    <row r="366" spans="1:58" x14ac:dyDescent="0.2">
      <c r="A366">
        <v>42</v>
      </c>
      <c r="B366">
        <f>doba!$X61</f>
        <v>0</v>
      </c>
      <c r="C366">
        <f>doba!$Y61</f>
        <v>0</v>
      </c>
      <c r="E366">
        <f>IF(doba!$X61&lt;=E$323,IF(doba!$Y61&gt;E$323,E$324,0),0)</f>
        <v>0</v>
      </c>
      <c r="F366">
        <f>IF(doba!$X61&lt;=F$323,IF(doba!$Y61&gt;F$323,F$324,0),0)</f>
        <v>0</v>
      </c>
      <c r="G366">
        <f>IF(doba!$X61&lt;=G$323,IF(doba!$Y61&gt;G$323,G$324,0),0)</f>
        <v>0</v>
      </c>
      <c r="H366">
        <f>IF(doba!$X61&lt;=H$323,IF(doba!$Y61&gt;H$323,H$324,0),0)</f>
        <v>0</v>
      </c>
      <c r="I366">
        <f>IF(doba!$X61&lt;=I$323,IF(doba!$Y61&gt;I$323,I$324,0),0)</f>
        <v>0</v>
      </c>
      <c r="J366">
        <f>IF(doba!$X61&lt;=J$323,IF(doba!$Y61&gt;J$323,J$324,0),0)</f>
        <v>0</v>
      </c>
      <c r="K366">
        <f>IF(doba!$X61&lt;=K$323,IF(doba!$Y61&gt;K$323,K$324,0),0)</f>
        <v>0</v>
      </c>
      <c r="L366">
        <f>IF(doba!$X61&lt;=L$323,IF(doba!$Y61&gt;L$323,L$324,0),0)</f>
        <v>0</v>
      </c>
      <c r="M366">
        <f>IF(doba!$X61&lt;=M$323,IF(doba!$Y61&gt;M$323,M$324,0),0)</f>
        <v>0</v>
      </c>
      <c r="N366">
        <f>IF(doba!$X61&lt;=N$323,IF(doba!$Y61&gt;N$323,N$324,0),0)</f>
        <v>0</v>
      </c>
      <c r="O366">
        <f>IF(doba!$X61&lt;=O$323,IF(doba!$Y61&gt;O$323,O$324,0),0)</f>
        <v>0</v>
      </c>
      <c r="P366">
        <f>IF(doba!$X61&lt;=P$323,IF(doba!$Y61&gt;P$323,P$324,0),0)</f>
        <v>0</v>
      </c>
      <c r="Q366">
        <f>IF(doba!$X61&lt;=Q$323,IF(doba!$Y61&gt;Q$323,Q$324,0),0)</f>
        <v>0</v>
      </c>
      <c r="R366">
        <f>IF(doba!$X61&lt;=R$323,IF(doba!$Y61&gt;R$323,R$324,0),0)</f>
        <v>0</v>
      </c>
      <c r="S366">
        <f>IF(doba!$X61&lt;=S$323,IF(doba!$Y61&gt;S$323,S$324,0),0)</f>
        <v>0</v>
      </c>
      <c r="T366">
        <f>IF(doba!$X61&lt;=T$323,IF(doba!$Y61&gt;T$323,T$324,0),0)</f>
        <v>0</v>
      </c>
      <c r="U366">
        <f>IF(doba!$X61&lt;=U$323,IF(doba!$Y61&gt;U$323,U$324,0),0)</f>
        <v>0</v>
      </c>
      <c r="V366">
        <f>IF(doba!$X61&lt;=V$323,IF(doba!$Y61&gt;V$323,V$324,0),0)</f>
        <v>0</v>
      </c>
      <c r="W366">
        <f>IF(doba!$X61&lt;=W$323,IF(doba!$Y61&gt;W$323,W$324,0),0)</f>
        <v>0</v>
      </c>
      <c r="X366">
        <f>IF(doba!$X61&lt;=X$323,IF(doba!$Y61&gt;X$323,X$324,0),0)</f>
        <v>0</v>
      </c>
      <c r="Y366">
        <f>IF(doba!$X61&lt;=Y$323,IF(doba!$Y61&gt;Y$323,Y$324,0),0)</f>
        <v>0</v>
      </c>
      <c r="Z366">
        <f>IF(doba!$X61&lt;=Z$323,IF(doba!$Y61&gt;Z$323,Z$324,0),0)</f>
        <v>0</v>
      </c>
      <c r="AA366">
        <f>IF(doba!$X61&lt;=AA$323,IF(doba!$Y61&gt;AA$323,AA$324,0),0)</f>
        <v>0</v>
      </c>
      <c r="AB366">
        <f>IF(doba!$X61&lt;=AB$323,IF(doba!$Y61&gt;AB$323,AB$324,0),0)</f>
        <v>0</v>
      </c>
      <c r="AC366" s="1">
        <f t="shared" si="12"/>
        <v>0</v>
      </c>
      <c r="AH366">
        <f>IF(doba!$X61&lt;=AH$323,IF(doba!$Y61&gt;AH$323,AH$324,0),0)</f>
        <v>0</v>
      </c>
      <c r="AI366">
        <f>IF(doba!$X61&lt;=AI$323,IF(doba!$Y61&gt;AI$323,AI$324,0),0)</f>
        <v>0</v>
      </c>
      <c r="AJ366">
        <f>IF(doba!$X61&lt;=AJ$323,IF(doba!$Y61&gt;AJ$323,AJ$324,0),0)</f>
        <v>0</v>
      </c>
      <c r="AK366">
        <f>IF(doba!$X61&lt;=AK$323,IF(doba!$Y61&gt;AK$323,AK$324,0),0)</f>
        <v>0</v>
      </c>
      <c r="AL366">
        <f>IF(doba!$X61&lt;=AL$323,IF(doba!$Y61&gt;AL$323,AL$324,0),0)</f>
        <v>0</v>
      </c>
      <c r="AM366">
        <f>IF(doba!$X61&lt;=AM$323,IF(doba!$Y61&gt;AM$323,AM$324,0),0)</f>
        <v>0</v>
      </c>
      <c r="AN366">
        <f>IF(doba!$X61&lt;=AN$323,IF(doba!$Y61&gt;AN$323,AN$324,0),0)</f>
        <v>0</v>
      </c>
      <c r="AO366">
        <f>IF(doba!$X61&lt;=AO$323,IF(doba!$Y61&gt;AO$323,AO$324,0),0)</f>
        <v>0</v>
      </c>
      <c r="AP366">
        <f>IF(doba!$X61&lt;=AP$323,IF(doba!$Y61&gt;AP$323,AP$324,0),0)</f>
        <v>0</v>
      </c>
      <c r="AQ366">
        <f>IF(doba!$X61&lt;=AQ$323,IF(doba!$Y61&gt;AQ$323,AQ$324,0),0)</f>
        <v>0</v>
      </c>
      <c r="AR366">
        <f>IF(doba!$X61&lt;=AR$323,IF(doba!$Y61&gt;AR$323,AR$324,0),0)</f>
        <v>0</v>
      </c>
      <c r="AS366">
        <f>IF(doba!$X61&lt;=AS$323,IF(doba!$Y61&gt;AS$323,AS$324,0),0)</f>
        <v>0</v>
      </c>
      <c r="AT366">
        <f>IF(doba!$X61&lt;=AT$323,IF(doba!$Y61&gt;AT$323,AT$324,0),0)</f>
        <v>0</v>
      </c>
      <c r="AU366">
        <f>IF(doba!$X61&lt;=AU$323,IF(doba!$Y61&gt;AU$323,AU$324,0),0)</f>
        <v>0</v>
      </c>
      <c r="AV366">
        <f>IF(doba!$X61&lt;=AV$323,IF(doba!$Y61&gt;AV$323,AV$324,0),0)</f>
        <v>0</v>
      </c>
      <c r="AW366">
        <f>IF(doba!$X61&lt;=AW$323,IF(doba!$Y61&gt;AW$323,AW$324,0),0)</f>
        <v>0</v>
      </c>
      <c r="AX366">
        <f>IF(doba!$X61&lt;=AX$323,IF(doba!$Y61&gt;AX$323,AX$324,0),0)</f>
        <v>0</v>
      </c>
      <c r="AY366">
        <f>IF(doba!$X61&lt;=AY$323,IF(doba!$Y61&gt;AY$323,AY$324,0),0)</f>
        <v>0</v>
      </c>
      <c r="AZ366">
        <f>IF(doba!$X61&lt;=AZ$323,IF(doba!$Y61&gt;AZ$323,AZ$324,0),0)</f>
        <v>0</v>
      </c>
      <c r="BA366">
        <f>IF(doba!$X61&lt;=BA$323,IF(doba!$Y61&gt;BA$323,BA$324,0),0)</f>
        <v>0</v>
      </c>
      <c r="BB366">
        <f>IF(doba!$X61&lt;=BB$323,IF(doba!$Y61&gt;BB$323,BB$324,0),0)</f>
        <v>0</v>
      </c>
      <c r="BC366">
        <f>IF(doba!$X61&lt;=BC$323,IF(doba!$Y61&gt;BC$323,BC$324,0),0)</f>
        <v>0</v>
      </c>
      <c r="BD366">
        <f>IF(doba!$X61&lt;=BD$323,IF(doba!$Y61&gt;BD$323,BD$324,0),0)</f>
        <v>0</v>
      </c>
      <c r="BE366">
        <f>IF(doba!$X61&lt;=BE$323,IF(doba!$Y61&gt;BE$323,BE$324,0),0)</f>
        <v>0</v>
      </c>
      <c r="BF366" s="1">
        <f t="shared" si="13"/>
        <v>0</v>
      </c>
    </row>
    <row r="367" spans="1:58" x14ac:dyDescent="0.2">
      <c r="A367">
        <v>43</v>
      </c>
      <c r="B367">
        <f>doba!$X62</f>
        <v>0</v>
      </c>
      <c r="C367">
        <f>doba!$Y62</f>
        <v>0</v>
      </c>
      <c r="E367">
        <f>IF(doba!$X62&lt;=E$323,IF(doba!$Y62&gt;E$323,E$324,0),0)</f>
        <v>0</v>
      </c>
      <c r="F367">
        <f>IF(doba!$X62&lt;=F$323,IF(doba!$Y62&gt;F$323,F$324,0),0)</f>
        <v>0</v>
      </c>
      <c r="G367">
        <f>IF(doba!$X62&lt;=G$323,IF(doba!$Y62&gt;G$323,G$324,0),0)</f>
        <v>0</v>
      </c>
      <c r="H367">
        <f>IF(doba!$X62&lt;=H$323,IF(doba!$Y62&gt;H$323,H$324,0),0)</f>
        <v>0</v>
      </c>
      <c r="I367">
        <f>IF(doba!$X62&lt;=I$323,IF(doba!$Y62&gt;I$323,I$324,0),0)</f>
        <v>0</v>
      </c>
      <c r="J367">
        <f>IF(doba!$X62&lt;=J$323,IF(doba!$Y62&gt;J$323,J$324,0),0)</f>
        <v>0</v>
      </c>
      <c r="K367">
        <f>IF(doba!$X62&lt;=K$323,IF(doba!$Y62&gt;K$323,K$324,0),0)</f>
        <v>0</v>
      </c>
      <c r="L367">
        <f>IF(doba!$X62&lt;=L$323,IF(doba!$Y62&gt;L$323,L$324,0),0)</f>
        <v>0</v>
      </c>
      <c r="M367">
        <f>IF(doba!$X62&lt;=M$323,IF(doba!$Y62&gt;M$323,M$324,0),0)</f>
        <v>0</v>
      </c>
      <c r="N367">
        <f>IF(doba!$X62&lt;=N$323,IF(doba!$Y62&gt;N$323,N$324,0),0)</f>
        <v>0</v>
      </c>
      <c r="O367">
        <f>IF(doba!$X62&lt;=O$323,IF(doba!$Y62&gt;O$323,O$324,0),0)</f>
        <v>0</v>
      </c>
      <c r="P367">
        <f>IF(doba!$X62&lt;=P$323,IF(doba!$Y62&gt;P$323,P$324,0),0)</f>
        <v>0</v>
      </c>
      <c r="Q367">
        <f>IF(doba!$X62&lt;=Q$323,IF(doba!$Y62&gt;Q$323,Q$324,0),0)</f>
        <v>0</v>
      </c>
      <c r="R367">
        <f>IF(doba!$X62&lt;=R$323,IF(doba!$Y62&gt;R$323,R$324,0),0)</f>
        <v>0</v>
      </c>
      <c r="S367">
        <f>IF(doba!$X62&lt;=S$323,IF(doba!$Y62&gt;S$323,S$324,0),0)</f>
        <v>0</v>
      </c>
      <c r="T367">
        <f>IF(doba!$X62&lt;=T$323,IF(doba!$Y62&gt;T$323,T$324,0),0)</f>
        <v>0</v>
      </c>
      <c r="U367">
        <f>IF(doba!$X62&lt;=U$323,IF(doba!$Y62&gt;U$323,U$324,0),0)</f>
        <v>0</v>
      </c>
      <c r="V367">
        <f>IF(doba!$X62&lt;=V$323,IF(doba!$Y62&gt;V$323,V$324,0),0)</f>
        <v>0</v>
      </c>
      <c r="W367">
        <f>IF(doba!$X62&lt;=W$323,IF(doba!$Y62&gt;W$323,W$324,0),0)</f>
        <v>0</v>
      </c>
      <c r="X367">
        <f>IF(doba!$X62&lt;=X$323,IF(doba!$Y62&gt;X$323,X$324,0),0)</f>
        <v>0</v>
      </c>
      <c r="Y367">
        <f>IF(doba!$X62&lt;=Y$323,IF(doba!$Y62&gt;Y$323,Y$324,0),0)</f>
        <v>0</v>
      </c>
      <c r="Z367">
        <f>IF(doba!$X62&lt;=Z$323,IF(doba!$Y62&gt;Z$323,Z$324,0),0)</f>
        <v>0</v>
      </c>
      <c r="AA367">
        <f>IF(doba!$X62&lt;=AA$323,IF(doba!$Y62&gt;AA$323,AA$324,0),0)</f>
        <v>0</v>
      </c>
      <c r="AB367">
        <f>IF(doba!$X62&lt;=AB$323,IF(doba!$Y62&gt;AB$323,AB$324,0),0)</f>
        <v>0</v>
      </c>
      <c r="AC367" s="1">
        <f t="shared" si="12"/>
        <v>0</v>
      </c>
      <c r="AH367">
        <f>IF(doba!$X62&lt;=AH$323,IF(doba!$Y62&gt;AH$323,AH$324,0),0)</f>
        <v>0</v>
      </c>
      <c r="AI367">
        <f>IF(doba!$X62&lt;=AI$323,IF(doba!$Y62&gt;AI$323,AI$324,0),0)</f>
        <v>0</v>
      </c>
      <c r="AJ367">
        <f>IF(doba!$X62&lt;=AJ$323,IF(doba!$Y62&gt;AJ$323,AJ$324,0),0)</f>
        <v>0</v>
      </c>
      <c r="AK367">
        <f>IF(doba!$X62&lt;=AK$323,IF(doba!$Y62&gt;AK$323,AK$324,0),0)</f>
        <v>0</v>
      </c>
      <c r="AL367">
        <f>IF(doba!$X62&lt;=AL$323,IF(doba!$Y62&gt;AL$323,AL$324,0),0)</f>
        <v>0</v>
      </c>
      <c r="AM367">
        <f>IF(doba!$X62&lt;=AM$323,IF(doba!$Y62&gt;AM$323,AM$324,0),0)</f>
        <v>0</v>
      </c>
      <c r="AN367">
        <f>IF(doba!$X62&lt;=AN$323,IF(doba!$Y62&gt;AN$323,AN$324,0),0)</f>
        <v>0</v>
      </c>
      <c r="AO367">
        <f>IF(doba!$X62&lt;=AO$323,IF(doba!$Y62&gt;AO$323,AO$324,0),0)</f>
        <v>0</v>
      </c>
      <c r="AP367">
        <f>IF(doba!$X62&lt;=AP$323,IF(doba!$Y62&gt;AP$323,AP$324,0),0)</f>
        <v>0</v>
      </c>
      <c r="AQ367">
        <f>IF(doba!$X62&lt;=AQ$323,IF(doba!$Y62&gt;AQ$323,AQ$324,0),0)</f>
        <v>0</v>
      </c>
      <c r="AR367">
        <f>IF(doba!$X62&lt;=AR$323,IF(doba!$Y62&gt;AR$323,AR$324,0),0)</f>
        <v>0</v>
      </c>
      <c r="AS367">
        <f>IF(doba!$X62&lt;=AS$323,IF(doba!$Y62&gt;AS$323,AS$324,0),0)</f>
        <v>0</v>
      </c>
      <c r="AT367">
        <f>IF(doba!$X62&lt;=AT$323,IF(doba!$Y62&gt;AT$323,AT$324,0),0)</f>
        <v>0</v>
      </c>
      <c r="AU367">
        <f>IF(doba!$X62&lt;=AU$323,IF(doba!$Y62&gt;AU$323,AU$324,0),0)</f>
        <v>0</v>
      </c>
      <c r="AV367">
        <f>IF(doba!$X62&lt;=AV$323,IF(doba!$Y62&gt;AV$323,AV$324,0),0)</f>
        <v>0</v>
      </c>
      <c r="AW367">
        <f>IF(doba!$X62&lt;=AW$323,IF(doba!$Y62&gt;AW$323,AW$324,0),0)</f>
        <v>0</v>
      </c>
      <c r="AX367">
        <f>IF(doba!$X62&lt;=AX$323,IF(doba!$Y62&gt;AX$323,AX$324,0),0)</f>
        <v>0</v>
      </c>
      <c r="AY367">
        <f>IF(doba!$X62&lt;=AY$323,IF(doba!$Y62&gt;AY$323,AY$324,0),0)</f>
        <v>0</v>
      </c>
      <c r="AZ367">
        <f>IF(doba!$X62&lt;=AZ$323,IF(doba!$Y62&gt;AZ$323,AZ$324,0),0)</f>
        <v>0</v>
      </c>
      <c r="BA367">
        <f>IF(doba!$X62&lt;=BA$323,IF(doba!$Y62&gt;BA$323,BA$324,0),0)</f>
        <v>0</v>
      </c>
      <c r="BB367">
        <f>IF(doba!$X62&lt;=BB$323,IF(doba!$Y62&gt;BB$323,BB$324,0),0)</f>
        <v>0</v>
      </c>
      <c r="BC367">
        <f>IF(doba!$X62&lt;=BC$323,IF(doba!$Y62&gt;BC$323,BC$324,0),0)</f>
        <v>0</v>
      </c>
      <c r="BD367">
        <f>IF(doba!$X62&lt;=BD$323,IF(doba!$Y62&gt;BD$323,BD$324,0),0)</f>
        <v>0</v>
      </c>
      <c r="BE367">
        <f>IF(doba!$X62&lt;=BE$323,IF(doba!$Y62&gt;BE$323,BE$324,0),0)</f>
        <v>0</v>
      </c>
      <c r="BF367" s="1">
        <f t="shared" si="13"/>
        <v>0</v>
      </c>
    </row>
    <row r="368" spans="1:58" x14ac:dyDescent="0.2">
      <c r="A368">
        <v>44</v>
      </c>
      <c r="B368">
        <f>doba!$X63</f>
        <v>0</v>
      </c>
      <c r="C368">
        <f>doba!$Y63</f>
        <v>0</v>
      </c>
      <c r="E368">
        <f>IF(doba!$X63&lt;=E$323,IF(doba!$Y63&gt;E$323,E$324,0),0)</f>
        <v>0</v>
      </c>
      <c r="F368">
        <f>IF(doba!$X63&lt;=F$323,IF(doba!$Y63&gt;F$323,F$324,0),0)</f>
        <v>0</v>
      </c>
      <c r="G368">
        <f>IF(doba!$X63&lt;=G$323,IF(doba!$Y63&gt;G$323,G$324,0),0)</f>
        <v>0</v>
      </c>
      <c r="H368">
        <f>IF(doba!$X63&lt;=H$323,IF(doba!$Y63&gt;H$323,H$324,0),0)</f>
        <v>0</v>
      </c>
      <c r="I368">
        <f>IF(doba!$X63&lt;=I$323,IF(doba!$Y63&gt;I$323,I$324,0),0)</f>
        <v>0</v>
      </c>
      <c r="J368">
        <f>IF(doba!$X63&lt;=J$323,IF(doba!$Y63&gt;J$323,J$324,0),0)</f>
        <v>0</v>
      </c>
      <c r="K368">
        <f>IF(doba!$X63&lt;=K$323,IF(doba!$Y63&gt;K$323,K$324,0),0)</f>
        <v>0</v>
      </c>
      <c r="L368">
        <f>IF(doba!$X63&lt;=L$323,IF(doba!$Y63&gt;L$323,L$324,0),0)</f>
        <v>0</v>
      </c>
      <c r="M368">
        <f>IF(doba!$X63&lt;=M$323,IF(doba!$Y63&gt;M$323,M$324,0),0)</f>
        <v>0</v>
      </c>
      <c r="N368">
        <f>IF(doba!$X63&lt;=N$323,IF(doba!$Y63&gt;N$323,N$324,0),0)</f>
        <v>0</v>
      </c>
      <c r="O368">
        <f>IF(doba!$X63&lt;=O$323,IF(doba!$Y63&gt;O$323,O$324,0),0)</f>
        <v>0</v>
      </c>
      <c r="P368">
        <f>IF(doba!$X63&lt;=P$323,IF(doba!$Y63&gt;P$323,P$324,0),0)</f>
        <v>0</v>
      </c>
      <c r="Q368">
        <f>IF(doba!$X63&lt;=Q$323,IF(doba!$Y63&gt;Q$323,Q$324,0),0)</f>
        <v>0</v>
      </c>
      <c r="R368">
        <f>IF(doba!$X63&lt;=R$323,IF(doba!$Y63&gt;R$323,R$324,0),0)</f>
        <v>0</v>
      </c>
      <c r="S368">
        <f>IF(doba!$X63&lt;=S$323,IF(doba!$Y63&gt;S$323,S$324,0),0)</f>
        <v>0</v>
      </c>
      <c r="T368">
        <f>IF(doba!$X63&lt;=T$323,IF(doba!$Y63&gt;T$323,T$324,0),0)</f>
        <v>0</v>
      </c>
      <c r="U368">
        <f>IF(doba!$X63&lt;=U$323,IF(doba!$Y63&gt;U$323,U$324,0),0)</f>
        <v>0</v>
      </c>
      <c r="V368">
        <f>IF(doba!$X63&lt;=V$323,IF(doba!$Y63&gt;V$323,V$324,0),0)</f>
        <v>0</v>
      </c>
      <c r="W368">
        <f>IF(doba!$X63&lt;=W$323,IF(doba!$Y63&gt;W$323,W$324,0),0)</f>
        <v>0</v>
      </c>
      <c r="X368">
        <f>IF(doba!$X63&lt;=X$323,IF(doba!$Y63&gt;X$323,X$324,0),0)</f>
        <v>0</v>
      </c>
      <c r="Y368">
        <f>IF(doba!$X63&lt;=Y$323,IF(doba!$Y63&gt;Y$323,Y$324,0),0)</f>
        <v>0</v>
      </c>
      <c r="Z368">
        <f>IF(doba!$X63&lt;=Z$323,IF(doba!$Y63&gt;Z$323,Z$324,0),0)</f>
        <v>0</v>
      </c>
      <c r="AA368">
        <f>IF(doba!$X63&lt;=AA$323,IF(doba!$Y63&gt;AA$323,AA$324,0),0)</f>
        <v>0</v>
      </c>
      <c r="AB368">
        <f>IF(doba!$X63&lt;=AB$323,IF(doba!$Y63&gt;AB$323,AB$324,0),0)</f>
        <v>0</v>
      </c>
      <c r="AC368" s="1">
        <f t="shared" si="12"/>
        <v>0</v>
      </c>
      <c r="AH368">
        <f>IF(doba!$X63&lt;=AH$323,IF(doba!$Y63&gt;AH$323,AH$324,0),0)</f>
        <v>0</v>
      </c>
      <c r="AI368">
        <f>IF(doba!$X63&lt;=AI$323,IF(doba!$Y63&gt;AI$323,AI$324,0),0)</f>
        <v>0</v>
      </c>
      <c r="AJ368">
        <f>IF(doba!$X63&lt;=AJ$323,IF(doba!$Y63&gt;AJ$323,AJ$324,0),0)</f>
        <v>0</v>
      </c>
      <c r="AK368">
        <f>IF(doba!$X63&lt;=AK$323,IF(doba!$Y63&gt;AK$323,AK$324,0),0)</f>
        <v>0</v>
      </c>
      <c r="AL368">
        <f>IF(doba!$X63&lt;=AL$323,IF(doba!$Y63&gt;AL$323,AL$324,0),0)</f>
        <v>0</v>
      </c>
      <c r="AM368">
        <f>IF(doba!$X63&lt;=AM$323,IF(doba!$Y63&gt;AM$323,AM$324,0),0)</f>
        <v>0</v>
      </c>
      <c r="AN368">
        <f>IF(doba!$X63&lt;=AN$323,IF(doba!$Y63&gt;AN$323,AN$324,0),0)</f>
        <v>0</v>
      </c>
      <c r="AO368">
        <f>IF(doba!$X63&lt;=AO$323,IF(doba!$Y63&gt;AO$323,AO$324,0),0)</f>
        <v>0</v>
      </c>
      <c r="AP368">
        <f>IF(doba!$X63&lt;=AP$323,IF(doba!$Y63&gt;AP$323,AP$324,0),0)</f>
        <v>0</v>
      </c>
      <c r="AQ368">
        <f>IF(doba!$X63&lt;=AQ$323,IF(doba!$Y63&gt;AQ$323,AQ$324,0),0)</f>
        <v>0</v>
      </c>
      <c r="AR368">
        <f>IF(doba!$X63&lt;=AR$323,IF(doba!$Y63&gt;AR$323,AR$324,0),0)</f>
        <v>0</v>
      </c>
      <c r="AS368">
        <f>IF(doba!$X63&lt;=AS$323,IF(doba!$Y63&gt;AS$323,AS$324,0),0)</f>
        <v>0</v>
      </c>
      <c r="AT368">
        <f>IF(doba!$X63&lt;=AT$323,IF(doba!$Y63&gt;AT$323,AT$324,0),0)</f>
        <v>0</v>
      </c>
      <c r="AU368">
        <f>IF(doba!$X63&lt;=AU$323,IF(doba!$Y63&gt;AU$323,AU$324,0),0)</f>
        <v>0</v>
      </c>
      <c r="AV368">
        <f>IF(doba!$X63&lt;=AV$323,IF(doba!$Y63&gt;AV$323,AV$324,0),0)</f>
        <v>0</v>
      </c>
      <c r="AW368">
        <f>IF(doba!$X63&lt;=AW$323,IF(doba!$Y63&gt;AW$323,AW$324,0),0)</f>
        <v>0</v>
      </c>
      <c r="AX368">
        <f>IF(doba!$X63&lt;=AX$323,IF(doba!$Y63&gt;AX$323,AX$324,0),0)</f>
        <v>0</v>
      </c>
      <c r="AY368">
        <f>IF(doba!$X63&lt;=AY$323,IF(doba!$Y63&gt;AY$323,AY$324,0),0)</f>
        <v>0</v>
      </c>
      <c r="AZ368">
        <f>IF(doba!$X63&lt;=AZ$323,IF(doba!$Y63&gt;AZ$323,AZ$324,0),0)</f>
        <v>0</v>
      </c>
      <c r="BA368">
        <f>IF(doba!$X63&lt;=BA$323,IF(doba!$Y63&gt;BA$323,BA$324,0),0)</f>
        <v>0</v>
      </c>
      <c r="BB368">
        <f>IF(doba!$X63&lt;=BB$323,IF(doba!$Y63&gt;BB$323,BB$324,0),0)</f>
        <v>0</v>
      </c>
      <c r="BC368">
        <f>IF(doba!$X63&lt;=BC$323,IF(doba!$Y63&gt;BC$323,BC$324,0),0)</f>
        <v>0</v>
      </c>
      <c r="BD368">
        <f>IF(doba!$X63&lt;=BD$323,IF(doba!$Y63&gt;BD$323,BD$324,0),0)</f>
        <v>0</v>
      </c>
      <c r="BE368">
        <f>IF(doba!$X63&lt;=BE$323,IF(doba!$Y63&gt;BE$323,BE$324,0),0)</f>
        <v>0</v>
      </c>
      <c r="BF368" s="1">
        <f t="shared" si="13"/>
        <v>0</v>
      </c>
    </row>
    <row r="369" spans="1:58" x14ac:dyDescent="0.2">
      <c r="A369">
        <v>45</v>
      </c>
      <c r="B369">
        <f>doba!$X64</f>
        <v>0</v>
      </c>
      <c r="C369">
        <f>doba!$Y64</f>
        <v>0</v>
      </c>
      <c r="E369">
        <f>IF(doba!$X64&lt;=E$323,IF(doba!$Y64&gt;E$323,E$324,0),0)</f>
        <v>0</v>
      </c>
      <c r="F369">
        <f>IF(doba!$X64&lt;=F$323,IF(doba!$Y64&gt;F$323,F$324,0),0)</f>
        <v>0</v>
      </c>
      <c r="G369">
        <f>IF(doba!$X64&lt;=G$323,IF(doba!$Y64&gt;G$323,G$324,0),0)</f>
        <v>0</v>
      </c>
      <c r="H369">
        <f>IF(doba!$X64&lt;=H$323,IF(doba!$Y64&gt;H$323,H$324,0),0)</f>
        <v>0</v>
      </c>
      <c r="I369">
        <f>IF(doba!$X64&lt;=I$323,IF(doba!$Y64&gt;I$323,I$324,0),0)</f>
        <v>0</v>
      </c>
      <c r="J369">
        <f>IF(doba!$X64&lt;=J$323,IF(doba!$Y64&gt;J$323,J$324,0),0)</f>
        <v>0</v>
      </c>
      <c r="K369">
        <f>IF(doba!$X64&lt;=K$323,IF(doba!$Y64&gt;K$323,K$324,0),0)</f>
        <v>0</v>
      </c>
      <c r="L369">
        <f>IF(doba!$X64&lt;=L$323,IF(doba!$Y64&gt;L$323,L$324,0),0)</f>
        <v>0</v>
      </c>
      <c r="M369">
        <f>IF(doba!$X64&lt;=M$323,IF(doba!$Y64&gt;M$323,M$324,0),0)</f>
        <v>0</v>
      </c>
      <c r="N369">
        <f>IF(doba!$X64&lt;=N$323,IF(doba!$Y64&gt;N$323,N$324,0),0)</f>
        <v>0</v>
      </c>
      <c r="O369">
        <f>IF(doba!$X64&lt;=O$323,IF(doba!$Y64&gt;O$323,O$324,0),0)</f>
        <v>0</v>
      </c>
      <c r="P369">
        <f>IF(doba!$X64&lt;=P$323,IF(doba!$Y64&gt;P$323,P$324,0),0)</f>
        <v>0</v>
      </c>
      <c r="Q369">
        <f>IF(doba!$X64&lt;=Q$323,IF(doba!$Y64&gt;Q$323,Q$324,0),0)</f>
        <v>0</v>
      </c>
      <c r="R369">
        <f>IF(doba!$X64&lt;=R$323,IF(doba!$Y64&gt;R$323,R$324,0),0)</f>
        <v>0</v>
      </c>
      <c r="S369">
        <f>IF(doba!$X64&lt;=S$323,IF(doba!$Y64&gt;S$323,S$324,0),0)</f>
        <v>0</v>
      </c>
      <c r="T369">
        <f>IF(doba!$X64&lt;=T$323,IF(doba!$Y64&gt;T$323,T$324,0),0)</f>
        <v>0</v>
      </c>
      <c r="U369">
        <f>IF(doba!$X64&lt;=U$323,IF(doba!$Y64&gt;U$323,U$324,0),0)</f>
        <v>0</v>
      </c>
      <c r="V369">
        <f>IF(doba!$X64&lt;=V$323,IF(doba!$Y64&gt;V$323,V$324,0),0)</f>
        <v>0</v>
      </c>
      <c r="W369">
        <f>IF(doba!$X64&lt;=W$323,IF(doba!$Y64&gt;W$323,W$324,0),0)</f>
        <v>0</v>
      </c>
      <c r="X369">
        <f>IF(doba!$X64&lt;=X$323,IF(doba!$Y64&gt;X$323,X$324,0),0)</f>
        <v>0</v>
      </c>
      <c r="Y369">
        <f>IF(doba!$X64&lt;=Y$323,IF(doba!$Y64&gt;Y$323,Y$324,0),0)</f>
        <v>0</v>
      </c>
      <c r="Z369">
        <f>IF(doba!$X64&lt;=Z$323,IF(doba!$Y64&gt;Z$323,Z$324,0),0)</f>
        <v>0</v>
      </c>
      <c r="AA369">
        <f>IF(doba!$X64&lt;=AA$323,IF(doba!$Y64&gt;AA$323,AA$324,0),0)</f>
        <v>0</v>
      </c>
      <c r="AB369">
        <f>IF(doba!$X64&lt;=AB$323,IF(doba!$Y64&gt;AB$323,AB$324,0),0)</f>
        <v>0</v>
      </c>
      <c r="AC369" s="1">
        <f t="shared" si="12"/>
        <v>0</v>
      </c>
      <c r="AH369">
        <f>IF(doba!$X64&lt;=AH$323,IF(doba!$Y64&gt;AH$323,AH$324,0),0)</f>
        <v>0</v>
      </c>
      <c r="AI369">
        <f>IF(doba!$X64&lt;=AI$323,IF(doba!$Y64&gt;AI$323,AI$324,0),0)</f>
        <v>0</v>
      </c>
      <c r="AJ369">
        <f>IF(doba!$X64&lt;=AJ$323,IF(doba!$Y64&gt;AJ$323,AJ$324,0),0)</f>
        <v>0</v>
      </c>
      <c r="AK369">
        <f>IF(doba!$X64&lt;=AK$323,IF(doba!$Y64&gt;AK$323,AK$324,0),0)</f>
        <v>0</v>
      </c>
      <c r="AL369">
        <f>IF(doba!$X64&lt;=AL$323,IF(doba!$Y64&gt;AL$323,AL$324,0),0)</f>
        <v>0</v>
      </c>
      <c r="AM369">
        <f>IF(doba!$X64&lt;=AM$323,IF(doba!$Y64&gt;AM$323,AM$324,0),0)</f>
        <v>0</v>
      </c>
      <c r="AN369">
        <f>IF(doba!$X64&lt;=AN$323,IF(doba!$Y64&gt;AN$323,AN$324,0),0)</f>
        <v>0</v>
      </c>
      <c r="AO369">
        <f>IF(doba!$X64&lt;=AO$323,IF(doba!$Y64&gt;AO$323,AO$324,0),0)</f>
        <v>0</v>
      </c>
      <c r="AP369">
        <f>IF(doba!$X64&lt;=AP$323,IF(doba!$Y64&gt;AP$323,AP$324,0),0)</f>
        <v>0</v>
      </c>
      <c r="AQ369">
        <f>IF(doba!$X64&lt;=AQ$323,IF(doba!$Y64&gt;AQ$323,AQ$324,0),0)</f>
        <v>0</v>
      </c>
      <c r="AR369">
        <f>IF(doba!$X64&lt;=AR$323,IF(doba!$Y64&gt;AR$323,AR$324,0),0)</f>
        <v>0</v>
      </c>
      <c r="AS369">
        <f>IF(doba!$X64&lt;=AS$323,IF(doba!$Y64&gt;AS$323,AS$324,0),0)</f>
        <v>0</v>
      </c>
      <c r="AT369">
        <f>IF(doba!$X64&lt;=AT$323,IF(doba!$Y64&gt;AT$323,AT$324,0),0)</f>
        <v>0</v>
      </c>
      <c r="AU369">
        <f>IF(doba!$X64&lt;=AU$323,IF(doba!$Y64&gt;AU$323,AU$324,0),0)</f>
        <v>0</v>
      </c>
      <c r="AV369">
        <f>IF(doba!$X64&lt;=AV$323,IF(doba!$Y64&gt;AV$323,AV$324,0),0)</f>
        <v>0</v>
      </c>
      <c r="AW369">
        <f>IF(doba!$X64&lt;=AW$323,IF(doba!$Y64&gt;AW$323,AW$324,0),0)</f>
        <v>0</v>
      </c>
      <c r="AX369">
        <f>IF(doba!$X64&lt;=AX$323,IF(doba!$Y64&gt;AX$323,AX$324,0),0)</f>
        <v>0</v>
      </c>
      <c r="AY369">
        <f>IF(doba!$X64&lt;=AY$323,IF(doba!$Y64&gt;AY$323,AY$324,0),0)</f>
        <v>0</v>
      </c>
      <c r="AZ369">
        <f>IF(doba!$X64&lt;=AZ$323,IF(doba!$Y64&gt;AZ$323,AZ$324,0),0)</f>
        <v>0</v>
      </c>
      <c r="BA369">
        <f>IF(doba!$X64&lt;=BA$323,IF(doba!$Y64&gt;BA$323,BA$324,0),0)</f>
        <v>0</v>
      </c>
      <c r="BB369">
        <f>IF(doba!$X64&lt;=BB$323,IF(doba!$Y64&gt;BB$323,BB$324,0),0)</f>
        <v>0</v>
      </c>
      <c r="BC369">
        <f>IF(doba!$X64&lt;=BC$323,IF(doba!$Y64&gt;BC$323,BC$324,0),0)</f>
        <v>0</v>
      </c>
      <c r="BD369">
        <f>IF(doba!$X64&lt;=BD$323,IF(doba!$Y64&gt;BD$323,BD$324,0),0)</f>
        <v>0</v>
      </c>
      <c r="BE369">
        <f>IF(doba!$X64&lt;=BE$323,IF(doba!$Y64&gt;BE$323,BE$324,0),0)</f>
        <v>0</v>
      </c>
      <c r="BF369" s="1">
        <f t="shared" si="13"/>
        <v>0</v>
      </c>
    </row>
    <row r="370" spans="1:58" x14ac:dyDescent="0.2">
      <c r="A370">
        <v>46</v>
      </c>
      <c r="B370">
        <f>doba!$X65</f>
        <v>0</v>
      </c>
      <c r="C370">
        <f>doba!$Y65</f>
        <v>0</v>
      </c>
      <c r="E370">
        <f>IF(doba!$X65&lt;=E$323,IF(doba!$Y65&gt;E$323,E$324,0),0)</f>
        <v>0</v>
      </c>
      <c r="F370">
        <f>IF(doba!$X65&lt;=F$323,IF(doba!$Y65&gt;F$323,F$324,0),0)</f>
        <v>0</v>
      </c>
      <c r="G370">
        <f>IF(doba!$X65&lt;=G$323,IF(doba!$Y65&gt;G$323,G$324,0),0)</f>
        <v>0</v>
      </c>
      <c r="H370">
        <f>IF(doba!$X65&lt;=H$323,IF(doba!$Y65&gt;H$323,H$324,0),0)</f>
        <v>0</v>
      </c>
      <c r="I370">
        <f>IF(doba!$X65&lt;=I$323,IF(doba!$Y65&gt;I$323,I$324,0),0)</f>
        <v>0</v>
      </c>
      <c r="J370">
        <f>IF(doba!$X65&lt;=J$323,IF(doba!$Y65&gt;J$323,J$324,0),0)</f>
        <v>0</v>
      </c>
      <c r="K370">
        <f>IF(doba!$X65&lt;=K$323,IF(doba!$Y65&gt;K$323,K$324,0),0)</f>
        <v>0</v>
      </c>
      <c r="L370">
        <f>IF(doba!$X65&lt;=L$323,IF(doba!$Y65&gt;L$323,L$324,0),0)</f>
        <v>0</v>
      </c>
      <c r="M370">
        <f>IF(doba!$X65&lt;=M$323,IF(doba!$Y65&gt;M$323,M$324,0),0)</f>
        <v>0</v>
      </c>
      <c r="N370">
        <f>IF(doba!$X65&lt;=N$323,IF(doba!$Y65&gt;N$323,N$324,0),0)</f>
        <v>0</v>
      </c>
      <c r="O370">
        <f>IF(doba!$X65&lt;=O$323,IF(doba!$Y65&gt;O$323,O$324,0),0)</f>
        <v>0</v>
      </c>
      <c r="P370">
        <f>IF(doba!$X65&lt;=P$323,IF(doba!$Y65&gt;P$323,P$324,0),0)</f>
        <v>0</v>
      </c>
      <c r="Q370">
        <f>IF(doba!$X65&lt;=Q$323,IF(doba!$Y65&gt;Q$323,Q$324,0),0)</f>
        <v>0</v>
      </c>
      <c r="R370">
        <f>IF(doba!$X65&lt;=R$323,IF(doba!$Y65&gt;R$323,R$324,0),0)</f>
        <v>0</v>
      </c>
      <c r="S370">
        <f>IF(doba!$X65&lt;=S$323,IF(doba!$Y65&gt;S$323,S$324,0),0)</f>
        <v>0</v>
      </c>
      <c r="T370">
        <f>IF(doba!$X65&lt;=T$323,IF(doba!$Y65&gt;T$323,T$324,0),0)</f>
        <v>0</v>
      </c>
      <c r="U370">
        <f>IF(doba!$X65&lt;=U$323,IF(doba!$Y65&gt;U$323,U$324,0),0)</f>
        <v>0</v>
      </c>
      <c r="V370">
        <f>IF(doba!$X65&lt;=V$323,IF(doba!$Y65&gt;V$323,V$324,0),0)</f>
        <v>0</v>
      </c>
      <c r="W370">
        <f>IF(doba!$X65&lt;=W$323,IF(doba!$Y65&gt;W$323,W$324,0),0)</f>
        <v>0</v>
      </c>
      <c r="X370">
        <f>IF(doba!$X65&lt;=X$323,IF(doba!$Y65&gt;X$323,X$324,0),0)</f>
        <v>0</v>
      </c>
      <c r="Y370">
        <f>IF(doba!$X65&lt;=Y$323,IF(doba!$Y65&gt;Y$323,Y$324,0),0)</f>
        <v>0</v>
      </c>
      <c r="Z370">
        <f>IF(doba!$X65&lt;=Z$323,IF(doba!$Y65&gt;Z$323,Z$324,0),0)</f>
        <v>0</v>
      </c>
      <c r="AA370">
        <f>IF(doba!$X65&lt;=AA$323,IF(doba!$Y65&gt;AA$323,AA$324,0),0)</f>
        <v>0</v>
      </c>
      <c r="AB370">
        <f>IF(doba!$X65&lt;=AB$323,IF(doba!$Y65&gt;AB$323,AB$324,0),0)</f>
        <v>0</v>
      </c>
      <c r="AC370" s="1">
        <f t="shared" si="12"/>
        <v>0</v>
      </c>
      <c r="AH370">
        <f>IF(doba!$X65&lt;=AH$323,IF(doba!$Y65&gt;AH$323,AH$324,0),0)</f>
        <v>0</v>
      </c>
      <c r="AI370">
        <f>IF(doba!$X65&lt;=AI$323,IF(doba!$Y65&gt;AI$323,AI$324,0),0)</f>
        <v>0</v>
      </c>
      <c r="AJ370">
        <f>IF(doba!$X65&lt;=AJ$323,IF(doba!$Y65&gt;AJ$323,AJ$324,0),0)</f>
        <v>0</v>
      </c>
      <c r="AK370">
        <f>IF(doba!$X65&lt;=AK$323,IF(doba!$Y65&gt;AK$323,AK$324,0),0)</f>
        <v>0</v>
      </c>
      <c r="AL370">
        <f>IF(doba!$X65&lt;=AL$323,IF(doba!$Y65&gt;AL$323,AL$324,0),0)</f>
        <v>0</v>
      </c>
      <c r="AM370">
        <f>IF(doba!$X65&lt;=AM$323,IF(doba!$Y65&gt;AM$323,AM$324,0),0)</f>
        <v>0</v>
      </c>
      <c r="AN370">
        <f>IF(doba!$X65&lt;=AN$323,IF(doba!$Y65&gt;AN$323,AN$324,0),0)</f>
        <v>0</v>
      </c>
      <c r="AO370">
        <f>IF(doba!$X65&lt;=AO$323,IF(doba!$Y65&gt;AO$323,AO$324,0),0)</f>
        <v>0</v>
      </c>
      <c r="AP370">
        <f>IF(doba!$X65&lt;=AP$323,IF(doba!$Y65&gt;AP$323,AP$324,0),0)</f>
        <v>0</v>
      </c>
      <c r="AQ370">
        <f>IF(doba!$X65&lt;=AQ$323,IF(doba!$Y65&gt;AQ$323,AQ$324,0),0)</f>
        <v>0</v>
      </c>
      <c r="AR370">
        <f>IF(doba!$X65&lt;=AR$323,IF(doba!$Y65&gt;AR$323,AR$324,0),0)</f>
        <v>0</v>
      </c>
      <c r="AS370">
        <f>IF(doba!$X65&lt;=AS$323,IF(doba!$Y65&gt;AS$323,AS$324,0),0)</f>
        <v>0</v>
      </c>
      <c r="AT370">
        <f>IF(doba!$X65&lt;=AT$323,IF(doba!$Y65&gt;AT$323,AT$324,0),0)</f>
        <v>0</v>
      </c>
      <c r="AU370">
        <f>IF(doba!$X65&lt;=AU$323,IF(doba!$Y65&gt;AU$323,AU$324,0),0)</f>
        <v>0</v>
      </c>
      <c r="AV370">
        <f>IF(doba!$X65&lt;=AV$323,IF(doba!$Y65&gt;AV$323,AV$324,0),0)</f>
        <v>0</v>
      </c>
      <c r="AW370">
        <f>IF(doba!$X65&lt;=AW$323,IF(doba!$Y65&gt;AW$323,AW$324,0),0)</f>
        <v>0</v>
      </c>
      <c r="AX370">
        <f>IF(doba!$X65&lt;=AX$323,IF(doba!$Y65&gt;AX$323,AX$324,0),0)</f>
        <v>0</v>
      </c>
      <c r="AY370">
        <f>IF(doba!$X65&lt;=AY$323,IF(doba!$Y65&gt;AY$323,AY$324,0),0)</f>
        <v>0</v>
      </c>
      <c r="AZ370">
        <f>IF(doba!$X65&lt;=AZ$323,IF(doba!$Y65&gt;AZ$323,AZ$324,0),0)</f>
        <v>0</v>
      </c>
      <c r="BA370">
        <f>IF(doba!$X65&lt;=BA$323,IF(doba!$Y65&gt;BA$323,BA$324,0),0)</f>
        <v>0</v>
      </c>
      <c r="BB370">
        <f>IF(doba!$X65&lt;=BB$323,IF(doba!$Y65&gt;BB$323,BB$324,0),0)</f>
        <v>0</v>
      </c>
      <c r="BC370">
        <f>IF(doba!$X65&lt;=BC$323,IF(doba!$Y65&gt;BC$323,BC$324,0),0)</f>
        <v>0</v>
      </c>
      <c r="BD370">
        <f>IF(doba!$X65&lt;=BD$323,IF(doba!$Y65&gt;BD$323,BD$324,0),0)</f>
        <v>0</v>
      </c>
      <c r="BE370">
        <f>IF(doba!$X65&lt;=BE$323,IF(doba!$Y65&gt;BE$323,BE$324,0),0)</f>
        <v>0</v>
      </c>
      <c r="BF370" s="1">
        <f t="shared" si="13"/>
        <v>0</v>
      </c>
    </row>
    <row r="371" spans="1:58" x14ac:dyDescent="0.2">
      <c r="A371">
        <v>47</v>
      </c>
      <c r="B371">
        <f>doba!$X66</f>
        <v>0</v>
      </c>
      <c r="C371">
        <f>doba!$Y66</f>
        <v>0</v>
      </c>
      <c r="E371">
        <f>IF(doba!$X66&lt;=E$323,IF(doba!$Y66&gt;E$323,E$324,0),0)</f>
        <v>0</v>
      </c>
      <c r="F371">
        <f>IF(doba!$X66&lt;=F$323,IF(doba!$Y66&gt;F$323,F$324,0),0)</f>
        <v>0</v>
      </c>
      <c r="G371">
        <f>IF(doba!$X66&lt;=G$323,IF(doba!$Y66&gt;G$323,G$324,0),0)</f>
        <v>0</v>
      </c>
      <c r="H371">
        <f>IF(doba!$X66&lt;=H$323,IF(doba!$Y66&gt;H$323,H$324,0),0)</f>
        <v>0</v>
      </c>
      <c r="I371">
        <f>IF(doba!$X66&lt;=I$323,IF(doba!$Y66&gt;I$323,I$324,0),0)</f>
        <v>0</v>
      </c>
      <c r="J371">
        <f>IF(doba!$X66&lt;=J$323,IF(doba!$Y66&gt;J$323,J$324,0),0)</f>
        <v>0</v>
      </c>
      <c r="K371">
        <f>IF(doba!$X66&lt;=K$323,IF(doba!$Y66&gt;K$323,K$324,0),0)</f>
        <v>0</v>
      </c>
      <c r="L371">
        <f>IF(doba!$X66&lt;=L$323,IF(doba!$Y66&gt;L$323,L$324,0),0)</f>
        <v>0</v>
      </c>
      <c r="M371">
        <f>IF(doba!$X66&lt;=M$323,IF(doba!$Y66&gt;M$323,M$324,0),0)</f>
        <v>0</v>
      </c>
      <c r="N371">
        <f>IF(doba!$X66&lt;=N$323,IF(doba!$Y66&gt;N$323,N$324,0),0)</f>
        <v>0</v>
      </c>
      <c r="O371">
        <f>IF(doba!$X66&lt;=O$323,IF(doba!$Y66&gt;O$323,O$324,0),0)</f>
        <v>0</v>
      </c>
      <c r="P371">
        <f>IF(doba!$X66&lt;=P$323,IF(doba!$Y66&gt;P$323,P$324,0),0)</f>
        <v>0</v>
      </c>
      <c r="Q371">
        <f>IF(doba!$X66&lt;=Q$323,IF(doba!$Y66&gt;Q$323,Q$324,0),0)</f>
        <v>0</v>
      </c>
      <c r="R371">
        <f>IF(doba!$X66&lt;=R$323,IF(doba!$Y66&gt;R$323,R$324,0),0)</f>
        <v>0</v>
      </c>
      <c r="S371">
        <f>IF(doba!$X66&lt;=S$323,IF(doba!$Y66&gt;S$323,S$324,0),0)</f>
        <v>0</v>
      </c>
      <c r="T371">
        <f>IF(doba!$X66&lt;=T$323,IF(doba!$Y66&gt;T$323,T$324,0),0)</f>
        <v>0</v>
      </c>
      <c r="U371">
        <f>IF(doba!$X66&lt;=U$323,IF(doba!$Y66&gt;U$323,U$324,0),0)</f>
        <v>0</v>
      </c>
      <c r="V371">
        <f>IF(doba!$X66&lt;=V$323,IF(doba!$Y66&gt;V$323,V$324,0),0)</f>
        <v>0</v>
      </c>
      <c r="W371">
        <f>IF(doba!$X66&lt;=W$323,IF(doba!$Y66&gt;W$323,W$324,0),0)</f>
        <v>0</v>
      </c>
      <c r="X371">
        <f>IF(doba!$X66&lt;=X$323,IF(doba!$Y66&gt;X$323,X$324,0),0)</f>
        <v>0</v>
      </c>
      <c r="Y371">
        <f>IF(doba!$X66&lt;=Y$323,IF(doba!$Y66&gt;Y$323,Y$324,0),0)</f>
        <v>0</v>
      </c>
      <c r="Z371">
        <f>IF(doba!$X66&lt;=Z$323,IF(doba!$Y66&gt;Z$323,Z$324,0),0)</f>
        <v>0</v>
      </c>
      <c r="AA371">
        <f>IF(doba!$X66&lt;=AA$323,IF(doba!$Y66&gt;AA$323,AA$324,0),0)</f>
        <v>0</v>
      </c>
      <c r="AB371">
        <f>IF(doba!$X66&lt;=AB$323,IF(doba!$Y66&gt;AB$323,AB$324,0),0)</f>
        <v>0</v>
      </c>
      <c r="AC371" s="1">
        <f t="shared" si="12"/>
        <v>0</v>
      </c>
      <c r="AH371">
        <f>IF(doba!$X66&lt;=AH$323,IF(doba!$Y66&gt;AH$323,AH$324,0),0)</f>
        <v>0</v>
      </c>
      <c r="AI371">
        <f>IF(doba!$X66&lt;=AI$323,IF(doba!$Y66&gt;AI$323,AI$324,0),0)</f>
        <v>0</v>
      </c>
      <c r="AJ371">
        <f>IF(doba!$X66&lt;=AJ$323,IF(doba!$Y66&gt;AJ$323,AJ$324,0),0)</f>
        <v>0</v>
      </c>
      <c r="AK371">
        <f>IF(doba!$X66&lt;=AK$323,IF(doba!$Y66&gt;AK$323,AK$324,0),0)</f>
        <v>0</v>
      </c>
      <c r="AL371">
        <f>IF(doba!$X66&lt;=AL$323,IF(doba!$Y66&gt;AL$323,AL$324,0),0)</f>
        <v>0</v>
      </c>
      <c r="AM371">
        <f>IF(doba!$X66&lt;=AM$323,IF(doba!$Y66&gt;AM$323,AM$324,0),0)</f>
        <v>0</v>
      </c>
      <c r="AN371">
        <f>IF(doba!$X66&lt;=AN$323,IF(doba!$Y66&gt;AN$323,AN$324,0),0)</f>
        <v>0</v>
      </c>
      <c r="AO371">
        <f>IF(doba!$X66&lt;=AO$323,IF(doba!$Y66&gt;AO$323,AO$324,0),0)</f>
        <v>0</v>
      </c>
      <c r="AP371">
        <f>IF(doba!$X66&lt;=AP$323,IF(doba!$Y66&gt;AP$323,AP$324,0),0)</f>
        <v>0</v>
      </c>
      <c r="AQ371">
        <f>IF(doba!$X66&lt;=AQ$323,IF(doba!$Y66&gt;AQ$323,AQ$324,0),0)</f>
        <v>0</v>
      </c>
      <c r="AR371">
        <f>IF(doba!$X66&lt;=AR$323,IF(doba!$Y66&gt;AR$323,AR$324,0),0)</f>
        <v>0</v>
      </c>
      <c r="AS371">
        <f>IF(doba!$X66&lt;=AS$323,IF(doba!$Y66&gt;AS$323,AS$324,0),0)</f>
        <v>0</v>
      </c>
      <c r="AT371">
        <f>IF(doba!$X66&lt;=AT$323,IF(doba!$Y66&gt;AT$323,AT$324,0),0)</f>
        <v>0</v>
      </c>
      <c r="AU371">
        <f>IF(doba!$X66&lt;=AU$323,IF(doba!$Y66&gt;AU$323,AU$324,0),0)</f>
        <v>0</v>
      </c>
      <c r="AV371">
        <f>IF(doba!$X66&lt;=AV$323,IF(doba!$Y66&gt;AV$323,AV$324,0),0)</f>
        <v>0</v>
      </c>
      <c r="AW371">
        <f>IF(doba!$X66&lt;=AW$323,IF(doba!$Y66&gt;AW$323,AW$324,0),0)</f>
        <v>0</v>
      </c>
      <c r="AX371">
        <f>IF(doba!$X66&lt;=AX$323,IF(doba!$Y66&gt;AX$323,AX$324,0),0)</f>
        <v>0</v>
      </c>
      <c r="AY371">
        <f>IF(doba!$X66&lt;=AY$323,IF(doba!$Y66&gt;AY$323,AY$324,0),0)</f>
        <v>0</v>
      </c>
      <c r="AZ371">
        <f>IF(doba!$X66&lt;=AZ$323,IF(doba!$Y66&gt;AZ$323,AZ$324,0),0)</f>
        <v>0</v>
      </c>
      <c r="BA371">
        <f>IF(doba!$X66&lt;=BA$323,IF(doba!$Y66&gt;BA$323,BA$324,0),0)</f>
        <v>0</v>
      </c>
      <c r="BB371">
        <f>IF(doba!$X66&lt;=BB$323,IF(doba!$Y66&gt;BB$323,BB$324,0),0)</f>
        <v>0</v>
      </c>
      <c r="BC371">
        <f>IF(doba!$X66&lt;=BC$323,IF(doba!$Y66&gt;BC$323,BC$324,0),0)</f>
        <v>0</v>
      </c>
      <c r="BD371">
        <f>IF(doba!$X66&lt;=BD$323,IF(doba!$Y66&gt;BD$323,BD$324,0),0)</f>
        <v>0</v>
      </c>
      <c r="BE371">
        <f>IF(doba!$X66&lt;=BE$323,IF(doba!$Y66&gt;BE$323,BE$324,0),0)</f>
        <v>0</v>
      </c>
      <c r="BF371" s="1">
        <f t="shared" si="13"/>
        <v>0</v>
      </c>
    </row>
    <row r="372" spans="1:58" x14ac:dyDescent="0.2">
      <c r="A372">
        <v>48</v>
      </c>
      <c r="B372">
        <f>doba!$X67</f>
        <v>0</v>
      </c>
      <c r="C372">
        <f>doba!$Y67</f>
        <v>0</v>
      </c>
      <c r="E372">
        <f>IF(doba!$X67&lt;=E$323,IF(doba!$Y67&gt;E$323,E$324,0),0)</f>
        <v>0</v>
      </c>
      <c r="F372">
        <f>IF(doba!$X67&lt;=F$323,IF(doba!$Y67&gt;F$323,F$324,0),0)</f>
        <v>0</v>
      </c>
      <c r="G372">
        <f>IF(doba!$X67&lt;=G$323,IF(doba!$Y67&gt;G$323,G$324,0),0)</f>
        <v>0</v>
      </c>
      <c r="H372">
        <f>IF(doba!$X67&lt;=H$323,IF(doba!$Y67&gt;H$323,H$324,0),0)</f>
        <v>0</v>
      </c>
      <c r="I372">
        <f>IF(doba!$X67&lt;=I$323,IF(doba!$Y67&gt;I$323,I$324,0),0)</f>
        <v>0</v>
      </c>
      <c r="J372">
        <f>IF(doba!$X67&lt;=J$323,IF(doba!$Y67&gt;J$323,J$324,0),0)</f>
        <v>0</v>
      </c>
      <c r="K372">
        <f>IF(doba!$X67&lt;=K$323,IF(doba!$Y67&gt;K$323,K$324,0),0)</f>
        <v>0</v>
      </c>
      <c r="L372">
        <f>IF(doba!$X67&lt;=L$323,IF(doba!$Y67&gt;L$323,L$324,0),0)</f>
        <v>0</v>
      </c>
      <c r="M372">
        <f>IF(doba!$X67&lt;=M$323,IF(doba!$Y67&gt;M$323,M$324,0),0)</f>
        <v>0</v>
      </c>
      <c r="N372">
        <f>IF(doba!$X67&lt;=N$323,IF(doba!$Y67&gt;N$323,N$324,0),0)</f>
        <v>0</v>
      </c>
      <c r="O372">
        <f>IF(doba!$X67&lt;=O$323,IF(doba!$Y67&gt;O$323,O$324,0),0)</f>
        <v>0</v>
      </c>
      <c r="P372">
        <f>IF(doba!$X67&lt;=P$323,IF(doba!$Y67&gt;P$323,P$324,0),0)</f>
        <v>0</v>
      </c>
      <c r="Q372">
        <f>IF(doba!$X67&lt;=Q$323,IF(doba!$Y67&gt;Q$323,Q$324,0),0)</f>
        <v>0</v>
      </c>
      <c r="R372">
        <f>IF(doba!$X67&lt;=R$323,IF(doba!$Y67&gt;R$323,R$324,0),0)</f>
        <v>0</v>
      </c>
      <c r="S372">
        <f>IF(doba!$X67&lt;=S$323,IF(doba!$Y67&gt;S$323,S$324,0),0)</f>
        <v>0</v>
      </c>
      <c r="T372">
        <f>IF(doba!$X67&lt;=T$323,IF(doba!$Y67&gt;T$323,T$324,0),0)</f>
        <v>0</v>
      </c>
      <c r="U372">
        <f>IF(doba!$X67&lt;=U$323,IF(doba!$Y67&gt;U$323,U$324,0),0)</f>
        <v>0</v>
      </c>
      <c r="V372">
        <f>IF(doba!$X67&lt;=V$323,IF(doba!$Y67&gt;V$323,V$324,0),0)</f>
        <v>0</v>
      </c>
      <c r="W372">
        <f>IF(doba!$X67&lt;=W$323,IF(doba!$Y67&gt;W$323,W$324,0),0)</f>
        <v>0</v>
      </c>
      <c r="X372">
        <f>IF(doba!$X67&lt;=X$323,IF(doba!$Y67&gt;X$323,X$324,0),0)</f>
        <v>0</v>
      </c>
      <c r="Y372">
        <f>IF(doba!$X67&lt;=Y$323,IF(doba!$Y67&gt;Y$323,Y$324,0),0)</f>
        <v>0</v>
      </c>
      <c r="Z372">
        <f>IF(doba!$X67&lt;=Z$323,IF(doba!$Y67&gt;Z$323,Z$324,0),0)</f>
        <v>0</v>
      </c>
      <c r="AA372">
        <f>IF(doba!$X67&lt;=AA$323,IF(doba!$Y67&gt;AA$323,AA$324,0),0)</f>
        <v>0</v>
      </c>
      <c r="AB372">
        <f>IF(doba!$X67&lt;=AB$323,IF(doba!$Y67&gt;AB$323,AB$324,0),0)</f>
        <v>0</v>
      </c>
      <c r="AC372" s="1">
        <f t="shared" si="12"/>
        <v>0</v>
      </c>
      <c r="AH372">
        <f>IF(doba!$X67&lt;=AH$323,IF(doba!$Y67&gt;AH$323,AH$324,0),0)</f>
        <v>0</v>
      </c>
      <c r="AI372">
        <f>IF(doba!$X67&lt;=AI$323,IF(doba!$Y67&gt;AI$323,AI$324,0),0)</f>
        <v>0</v>
      </c>
      <c r="AJ372">
        <f>IF(doba!$X67&lt;=AJ$323,IF(doba!$Y67&gt;AJ$323,AJ$324,0),0)</f>
        <v>0</v>
      </c>
      <c r="AK372">
        <f>IF(doba!$X67&lt;=AK$323,IF(doba!$Y67&gt;AK$323,AK$324,0),0)</f>
        <v>0</v>
      </c>
      <c r="AL372">
        <f>IF(doba!$X67&lt;=AL$323,IF(doba!$Y67&gt;AL$323,AL$324,0),0)</f>
        <v>0</v>
      </c>
      <c r="AM372">
        <f>IF(doba!$X67&lt;=AM$323,IF(doba!$Y67&gt;AM$323,AM$324,0),0)</f>
        <v>0</v>
      </c>
      <c r="AN372">
        <f>IF(doba!$X67&lt;=AN$323,IF(doba!$Y67&gt;AN$323,AN$324,0),0)</f>
        <v>0</v>
      </c>
      <c r="AO372">
        <f>IF(doba!$X67&lt;=AO$323,IF(doba!$Y67&gt;AO$323,AO$324,0),0)</f>
        <v>0</v>
      </c>
      <c r="AP372">
        <f>IF(doba!$X67&lt;=AP$323,IF(doba!$Y67&gt;AP$323,AP$324,0),0)</f>
        <v>0</v>
      </c>
      <c r="AQ372">
        <f>IF(doba!$X67&lt;=AQ$323,IF(doba!$Y67&gt;AQ$323,AQ$324,0),0)</f>
        <v>0</v>
      </c>
      <c r="AR372">
        <f>IF(doba!$X67&lt;=AR$323,IF(doba!$Y67&gt;AR$323,AR$324,0),0)</f>
        <v>0</v>
      </c>
      <c r="AS372">
        <f>IF(doba!$X67&lt;=AS$323,IF(doba!$Y67&gt;AS$323,AS$324,0),0)</f>
        <v>0</v>
      </c>
      <c r="AT372">
        <f>IF(doba!$X67&lt;=AT$323,IF(doba!$Y67&gt;AT$323,AT$324,0),0)</f>
        <v>0</v>
      </c>
      <c r="AU372">
        <f>IF(doba!$X67&lt;=AU$323,IF(doba!$Y67&gt;AU$323,AU$324,0),0)</f>
        <v>0</v>
      </c>
      <c r="AV372">
        <f>IF(doba!$X67&lt;=AV$323,IF(doba!$Y67&gt;AV$323,AV$324,0),0)</f>
        <v>0</v>
      </c>
      <c r="AW372">
        <f>IF(doba!$X67&lt;=AW$323,IF(doba!$Y67&gt;AW$323,AW$324,0),0)</f>
        <v>0</v>
      </c>
      <c r="AX372">
        <f>IF(doba!$X67&lt;=AX$323,IF(doba!$Y67&gt;AX$323,AX$324,0),0)</f>
        <v>0</v>
      </c>
      <c r="AY372">
        <f>IF(doba!$X67&lt;=AY$323,IF(doba!$Y67&gt;AY$323,AY$324,0),0)</f>
        <v>0</v>
      </c>
      <c r="AZ372">
        <f>IF(doba!$X67&lt;=AZ$323,IF(doba!$Y67&gt;AZ$323,AZ$324,0),0)</f>
        <v>0</v>
      </c>
      <c r="BA372">
        <f>IF(doba!$X67&lt;=BA$323,IF(doba!$Y67&gt;BA$323,BA$324,0),0)</f>
        <v>0</v>
      </c>
      <c r="BB372">
        <f>IF(doba!$X67&lt;=BB$323,IF(doba!$Y67&gt;BB$323,BB$324,0),0)</f>
        <v>0</v>
      </c>
      <c r="BC372">
        <f>IF(doba!$X67&lt;=BC$323,IF(doba!$Y67&gt;BC$323,BC$324,0),0)</f>
        <v>0</v>
      </c>
      <c r="BD372">
        <f>IF(doba!$X67&lt;=BD$323,IF(doba!$Y67&gt;BD$323,BD$324,0),0)</f>
        <v>0</v>
      </c>
      <c r="BE372">
        <f>IF(doba!$X67&lt;=BE$323,IF(doba!$Y67&gt;BE$323,BE$324,0),0)</f>
        <v>0</v>
      </c>
      <c r="BF372" s="1">
        <f t="shared" si="13"/>
        <v>0</v>
      </c>
    </row>
    <row r="373" spans="1:58" x14ac:dyDescent="0.2">
      <c r="A373">
        <v>49</v>
      </c>
      <c r="B373">
        <f>doba!$X68</f>
        <v>0</v>
      </c>
      <c r="C373">
        <f>doba!$Y68</f>
        <v>0</v>
      </c>
      <c r="E373">
        <f>IF(doba!$X68&lt;=E$323,IF(doba!$Y68&gt;E$323,E$324,0),0)</f>
        <v>0</v>
      </c>
      <c r="F373">
        <f>IF(doba!$X68&lt;=F$323,IF(doba!$Y68&gt;F$323,F$324,0),0)</f>
        <v>0</v>
      </c>
      <c r="G373">
        <f>IF(doba!$X68&lt;=G$323,IF(doba!$Y68&gt;G$323,G$324,0),0)</f>
        <v>0</v>
      </c>
      <c r="H373">
        <f>IF(doba!$X68&lt;=H$323,IF(doba!$Y68&gt;H$323,H$324,0),0)</f>
        <v>0</v>
      </c>
      <c r="I373">
        <f>IF(doba!$X68&lt;=I$323,IF(doba!$Y68&gt;I$323,I$324,0),0)</f>
        <v>0</v>
      </c>
      <c r="J373">
        <f>IF(doba!$X68&lt;=J$323,IF(doba!$Y68&gt;J$323,J$324,0),0)</f>
        <v>0</v>
      </c>
      <c r="K373">
        <f>IF(doba!$X68&lt;=K$323,IF(doba!$Y68&gt;K$323,K$324,0),0)</f>
        <v>0</v>
      </c>
      <c r="L373">
        <f>IF(doba!$X68&lt;=L$323,IF(doba!$Y68&gt;L$323,L$324,0),0)</f>
        <v>0</v>
      </c>
      <c r="M373">
        <f>IF(doba!$X68&lt;=M$323,IF(doba!$Y68&gt;M$323,M$324,0),0)</f>
        <v>0</v>
      </c>
      <c r="N373">
        <f>IF(doba!$X68&lt;=N$323,IF(doba!$Y68&gt;N$323,N$324,0),0)</f>
        <v>0</v>
      </c>
      <c r="O373">
        <f>IF(doba!$X68&lt;=O$323,IF(doba!$Y68&gt;O$323,O$324,0),0)</f>
        <v>0</v>
      </c>
      <c r="P373">
        <f>IF(doba!$X68&lt;=P$323,IF(doba!$Y68&gt;P$323,P$324,0),0)</f>
        <v>0</v>
      </c>
      <c r="Q373">
        <f>IF(doba!$X68&lt;=Q$323,IF(doba!$Y68&gt;Q$323,Q$324,0),0)</f>
        <v>0</v>
      </c>
      <c r="R373">
        <f>IF(doba!$X68&lt;=R$323,IF(doba!$Y68&gt;R$323,R$324,0),0)</f>
        <v>0</v>
      </c>
      <c r="S373">
        <f>IF(doba!$X68&lt;=S$323,IF(doba!$Y68&gt;S$323,S$324,0),0)</f>
        <v>0</v>
      </c>
      <c r="T373">
        <f>IF(doba!$X68&lt;=T$323,IF(doba!$Y68&gt;T$323,T$324,0),0)</f>
        <v>0</v>
      </c>
      <c r="U373">
        <f>IF(doba!$X68&lt;=U$323,IF(doba!$Y68&gt;U$323,U$324,0),0)</f>
        <v>0</v>
      </c>
      <c r="V373">
        <f>IF(doba!$X68&lt;=V$323,IF(doba!$Y68&gt;V$323,V$324,0),0)</f>
        <v>0</v>
      </c>
      <c r="W373">
        <f>IF(doba!$X68&lt;=W$323,IF(doba!$Y68&gt;W$323,W$324,0),0)</f>
        <v>0</v>
      </c>
      <c r="X373">
        <f>IF(doba!$X68&lt;=X$323,IF(doba!$Y68&gt;X$323,X$324,0),0)</f>
        <v>0</v>
      </c>
      <c r="Y373">
        <f>IF(doba!$X68&lt;=Y$323,IF(doba!$Y68&gt;Y$323,Y$324,0),0)</f>
        <v>0</v>
      </c>
      <c r="Z373">
        <f>IF(doba!$X68&lt;=Z$323,IF(doba!$Y68&gt;Z$323,Z$324,0),0)</f>
        <v>0</v>
      </c>
      <c r="AA373">
        <f>IF(doba!$X68&lt;=AA$323,IF(doba!$Y68&gt;AA$323,AA$324,0),0)</f>
        <v>0</v>
      </c>
      <c r="AB373">
        <f>IF(doba!$X68&lt;=AB$323,IF(doba!$Y68&gt;AB$323,AB$324,0),0)</f>
        <v>0</v>
      </c>
      <c r="AC373" s="1">
        <f t="shared" si="12"/>
        <v>0</v>
      </c>
      <c r="AH373">
        <f>IF(doba!$X68&lt;=AH$323,IF(doba!$Y68&gt;AH$323,AH$324,0),0)</f>
        <v>0</v>
      </c>
      <c r="AI373">
        <f>IF(doba!$X68&lt;=AI$323,IF(doba!$Y68&gt;AI$323,AI$324,0),0)</f>
        <v>0</v>
      </c>
      <c r="AJ373">
        <f>IF(doba!$X68&lt;=AJ$323,IF(doba!$Y68&gt;AJ$323,AJ$324,0),0)</f>
        <v>0</v>
      </c>
      <c r="AK373">
        <f>IF(doba!$X68&lt;=AK$323,IF(doba!$Y68&gt;AK$323,AK$324,0),0)</f>
        <v>0</v>
      </c>
      <c r="AL373">
        <f>IF(doba!$X68&lt;=AL$323,IF(doba!$Y68&gt;AL$323,AL$324,0),0)</f>
        <v>0</v>
      </c>
      <c r="AM373">
        <f>IF(doba!$X68&lt;=AM$323,IF(doba!$Y68&gt;AM$323,AM$324,0),0)</f>
        <v>0</v>
      </c>
      <c r="AN373">
        <f>IF(doba!$X68&lt;=AN$323,IF(doba!$Y68&gt;AN$323,AN$324,0),0)</f>
        <v>0</v>
      </c>
      <c r="AO373">
        <f>IF(doba!$X68&lt;=AO$323,IF(doba!$Y68&gt;AO$323,AO$324,0),0)</f>
        <v>0</v>
      </c>
      <c r="AP373">
        <f>IF(doba!$X68&lt;=AP$323,IF(doba!$Y68&gt;AP$323,AP$324,0),0)</f>
        <v>0</v>
      </c>
      <c r="AQ373">
        <f>IF(doba!$X68&lt;=AQ$323,IF(doba!$Y68&gt;AQ$323,AQ$324,0),0)</f>
        <v>0</v>
      </c>
      <c r="AR373">
        <f>IF(doba!$X68&lt;=AR$323,IF(doba!$Y68&gt;AR$323,AR$324,0),0)</f>
        <v>0</v>
      </c>
      <c r="AS373">
        <f>IF(doba!$X68&lt;=AS$323,IF(doba!$Y68&gt;AS$323,AS$324,0),0)</f>
        <v>0</v>
      </c>
      <c r="AT373">
        <f>IF(doba!$X68&lt;=AT$323,IF(doba!$Y68&gt;AT$323,AT$324,0),0)</f>
        <v>0</v>
      </c>
      <c r="AU373">
        <f>IF(doba!$X68&lt;=AU$323,IF(doba!$Y68&gt;AU$323,AU$324,0),0)</f>
        <v>0</v>
      </c>
      <c r="AV373">
        <f>IF(doba!$X68&lt;=AV$323,IF(doba!$Y68&gt;AV$323,AV$324,0),0)</f>
        <v>0</v>
      </c>
      <c r="AW373">
        <f>IF(doba!$X68&lt;=AW$323,IF(doba!$Y68&gt;AW$323,AW$324,0),0)</f>
        <v>0</v>
      </c>
      <c r="AX373">
        <f>IF(doba!$X68&lt;=AX$323,IF(doba!$Y68&gt;AX$323,AX$324,0),0)</f>
        <v>0</v>
      </c>
      <c r="AY373">
        <f>IF(doba!$X68&lt;=AY$323,IF(doba!$Y68&gt;AY$323,AY$324,0),0)</f>
        <v>0</v>
      </c>
      <c r="AZ373">
        <f>IF(doba!$X68&lt;=AZ$323,IF(doba!$Y68&gt;AZ$323,AZ$324,0),0)</f>
        <v>0</v>
      </c>
      <c r="BA373">
        <f>IF(doba!$X68&lt;=BA$323,IF(doba!$Y68&gt;BA$323,BA$324,0),0)</f>
        <v>0</v>
      </c>
      <c r="BB373">
        <f>IF(doba!$X68&lt;=BB$323,IF(doba!$Y68&gt;BB$323,BB$324,0),0)</f>
        <v>0</v>
      </c>
      <c r="BC373">
        <f>IF(doba!$X68&lt;=BC$323,IF(doba!$Y68&gt;BC$323,BC$324,0),0)</f>
        <v>0</v>
      </c>
      <c r="BD373">
        <f>IF(doba!$X68&lt;=BD$323,IF(doba!$Y68&gt;BD$323,BD$324,0),0)</f>
        <v>0</v>
      </c>
      <c r="BE373">
        <f>IF(doba!$X68&lt;=BE$323,IF(doba!$Y68&gt;BE$323,BE$324,0),0)</f>
        <v>0</v>
      </c>
      <c r="BF373" s="1">
        <f t="shared" si="13"/>
        <v>0</v>
      </c>
    </row>
    <row r="374" spans="1:58" x14ac:dyDescent="0.2">
      <c r="A374">
        <v>50</v>
      </c>
      <c r="B374">
        <f>doba!$X69</f>
        <v>0</v>
      </c>
      <c r="C374">
        <f>doba!$Y69</f>
        <v>0</v>
      </c>
      <c r="E374">
        <f>IF(doba!$X69&lt;=E$323,IF(doba!$Y69&gt;E$323,E$324,0),0)</f>
        <v>0</v>
      </c>
      <c r="F374">
        <f>IF(doba!$X69&lt;=F$323,IF(doba!$Y69&gt;F$323,F$324,0),0)</f>
        <v>0</v>
      </c>
      <c r="G374">
        <f>IF(doba!$X69&lt;=G$323,IF(doba!$Y69&gt;G$323,G$324,0),0)</f>
        <v>0</v>
      </c>
      <c r="H374">
        <f>IF(doba!$X69&lt;=H$323,IF(doba!$Y69&gt;H$323,H$324,0),0)</f>
        <v>0</v>
      </c>
      <c r="I374">
        <f>IF(doba!$X69&lt;=I$323,IF(doba!$Y69&gt;I$323,I$324,0),0)</f>
        <v>0</v>
      </c>
      <c r="J374">
        <f>IF(doba!$X69&lt;=J$323,IF(doba!$Y69&gt;J$323,J$324,0),0)</f>
        <v>0</v>
      </c>
      <c r="K374">
        <f>IF(doba!$X69&lt;=K$323,IF(doba!$Y69&gt;K$323,K$324,0),0)</f>
        <v>0</v>
      </c>
      <c r="L374">
        <f>IF(doba!$X69&lt;=L$323,IF(doba!$Y69&gt;L$323,L$324,0),0)</f>
        <v>0</v>
      </c>
      <c r="M374">
        <f>IF(doba!$X69&lt;=M$323,IF(doba!$Y69&gt;M$323,M$324,0),0)</f>
        <v>0</v>
      </c>
      <c r="N374">
        <f>IF(doba!$X69&lt;=N$323,IF(doba!$Y69&gt;N$323,N$324,0),0)</f>
        <v>0</v>
      </c>
      <c r="O374">
        <f>IF(doba!$X69&lt;=O$323,IF(doba!$Y69&gt;O$323,O$324,0),0)</f>
        <v>0</v>
      </c>
      <c r="P374">
        <f>IF(doba!$X69&lt;=P$323,IF(doba!$Y69&gt;P$323,P$324,0),0)</f>
        <v>0</v>
      </c>
      <c r="Q374">
        <f>IF(doba!$X69&lt;=Q$323,IF(doba!$Y69&gt;Q$323,Q$324,0),0)</f>
        <v>0</v>
      </c>
      <c r="R374">
        <f>IF(doba!$X69&lt;=R$323,IF(doba!$Y69&gt;R$323,R$324,0),0)</f>
        <v>0</v>
      </c>
      <c r="S374">
        <f>IF(doba!$X69&lt;=S$323,IF(doba!$Y69&gt;S$323,S$324,0),0)</f>
        <v>0</v>
      </c>
      <c r="T374">
        <f>IF(doba!$X69&lt;=T$323,IF(doba!$Y69&gt;T$323,T$324,0),0)</f>
        <v>0</v>
      </c>
      <c r="U374">
        <f>IF(doba!$X69&lt;=U$323,IF(doba!$Y69&gt;U$323,U$324,0),0)</f>
        <v>0</v>
      </c>
      <c r="V374">
        <f>IF(doba!$X69&lt;=V$323,IF(doba!$Y69&gt;V$323,V$324,0),0)</f>
        <v>0</v>
      </c>
      <c r="W374">
        <f>IF(doba!$X69&lt;=W$323,IF(doba!$Y69&gt;W$323,W$324,0),0)</f>
        <v>0</v>
      </c>
      <c r="X374">
        <f>IF(doba!$X69&lt;=X$323,IF(doba!$Y69&gt;X$323,X$324,0),0)</f>
        <v>0</v>
      </c>
      <c r="Y374">
        <f>IF(doba!$X69&lt;=Y$323,IF(doba!$Y69&gt;Y$323,Y$324,0),0)</f>
        <v>0</v>
      </c>
      <c r="Z374">
        <f>IF(doba!$X69&lt;=Z$323,IF(doba!$Y69&gt;Z$323,Z$324,0),0)</f>
        <v>0</v>
      </c>
      <c r="AA374">
        <f>IF(doba!$X69&lt;=AA$323,IF(doba!$Y69&gt;AA$323,AA$324,0),0)</f>
        <v>0</v>
      </c>
      <c r="AB374">
        <f>IF(doba!$X69&lt;=AB$323,IF(doba!$Y69&gt;AB$323,AB$324,0),0)</f>
        <v>0</v>
      </c>
      <c r="AC374" s="1">
        <f t="shared" si="12"/>
        <v>0</v>
      </c>
      <c r="AH374">
        <f>IF(doba!$X69&lt;=AH$323,IF(doba!$Y69&gt;AH$323,AH$324,0),0)</f>
        <v>0</v>
      </c>
      <c r="AI374">
        <f>IF(doba!$X69&lt;=AI$323,IF(doba!$Y69&gt;AI$323,AI$324,0),0)</f>
        <v>0</v>
      </c>
      <c r="AJ374">
        <f>IF(doba!$X69&lt;=AJ$323,IF(doba!$Y69&gt;AJ$323,AJ$324,0),0)</f>
        <v>0</v>
      </c>
      <c r="AK374">
        <f>IF(doba!$X69&lt;=AK$323,IF(doba!$Y69&gt;AK$323,AK$324,0),0)</f>
        <v>0</v>
      </c>
      <c r="AL374">
        <f>IF(doba!$X69&lt;=AL$323,IF(doba!$Y69&gt;AL$323,AL$324,0),0)</f>
        <v>0</v>
      </c>
      <c r="AM374">
        <f>IF(doba!$X69&lt;=AM$323,IF(doba!$Y69&gt;AM$323,AM$324,0),0)</f>
        <v>0</v>
      </c>
      <c r="AN374">
        <f>IF(doba!$X69&lt;=AN$323,IF(doba!$Y69&gt;AN$323,AN$324,0),0)</f>
        <v>0</v>
      </c>
      <c r="AO374">
        <f>IF(doba!$X69&lt;=AO$323,IF(doba!$Y69&gt;AO$323,AO$324,0),0)</f>
        <v>0</v>
      </c>
      <c r="AP374">
        <f>IF(doba!$X69&lt;=AP$323,IF(doba!$Y69&gt;AP$323,AP$324,0),0)</f>
        <v>0</v>
      </c>
      <c r="AQ374">
        <f>IF(doba!$X69&lt;=AQ$323,IF(doba!$Y69&gt;AQ$323,AQ$324,0),0)</f>
        <v>0</v>
      </c>
      <c r="AR374">
        <f>IF(doba!$X69&lt;=AR$323,IF(doba!$Y69&gt;AR$323,AR$324,0),0)</f>
        <v>0</v>
      </c>
      <c r="AS374">
        <f>IF(doba!$X69&lt;=AS$323,IF(doba!$Y69&gt;AS$323,AS$324,0),0)</f>
        <v>0</v>
      </c>
      <c r="AT374">
        <f>IF(doba!$X69&lt;=AT$323,IF(doba!$Y69&gt;AT$323,AT$324,0),0)</f>
        <v>0</v>
      </c>
      <c r="AU374">
        <f>IF(doba!$X69&lt;=AU$323,IF(doba!$Y69&gt;AU$323,AU$324,0),0)</f>
        <v>0</v>
      </c>
      <c r="AV374">
        <f>IF(doba!$X69&lt;=AV$323,IF(doba!$Y69&gt;AV$323,AV$324,0),0)</f>
        <v>0</v>
      </c>
      <c r="AW374">
        <f>IF(doba!$X69&lt;=AW$323,IF(doba!$Y69&gt;AW$323,AW$324,0),0)</f>
        <v>0</v>
      </c>
      <c r="AX374">
        <f>IF(doba!$X69&lt;=AX$323,IF(doba!$Y69&gt;AX$323,AX$324,0),0)</f>
        <v>0</v>
      </c>
      <c r="AY374">
        <f>IF(doba!$X69&lt;=AY$323,IF(doba!$Y69&gt;AY$323,AY$324,0),0)</f>
        <v>0</v>
      </c>
      <c r="AZ374">
        <f>IF(doba!$X69&lt;=AZ$323,IF(doba!$Y69&gt;AZ$323,AZ$324,0),0)</f>
        <v>0</v>
      </c>
      <c r="BA374">
        <f>IF(doba!$X69&lt;=BA$323,IF(doba!$Y69&gt;BA$323,BA$324,0),0)</f>
        <v>0</v>
      </c>
      <c r="BB374">
        <f>IF(doba!$X69&lt;=BB$323,IF(doba!$Y69&gt;BB$323,BB$324,0),0)</f>
        <v>0</v>
      </c>
      <c r="BC374">
        <f>IF(doba!$X69&lt;=BC$323,IF(doba!$Y69&gt;BC$323,BC$324,0),0)</f>
        <v>0</v>
      </c>
      <c r="BD374">
        <f>IF(doba!$X69&lt;=BD$323,IF(doba!$Y69&gt;BD$323,BD$324,0),0)</f>
        <v>0</v>
      </c>
      <c r="BE374">
        <f>IF(doba!$X69&lt;=BE$323,IF(doba!$Y69&gt;BE$323,BE$324,0),0)</f>
        <v>0</v>
      </c>
      <c r="BF374" s="1">
        <f t="shared" si="13"/>
        <v>0</v>
      </c>
    </row>
  </sheetData>
  <sheetProtection sheet="1" objects="1" scenarios="1"/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70"/>
  <sheetViews>
    <sheetView zoomScale="140" zoomScaleNormal="140" workbookViewId="0">
      <selection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15.7109375" customWidth="1"/>
    <col min="4" max="4" width="20.7109375" customWidth="1"/>
    <col min="5" max="5" width="12.7109375" customWidth="1"/>
    <col min="27" max="52" width="7" hidden="1" customWidth="1"/>
  </cols>
  <sheetData>
    <row r="1" spans="1:6" ht="4.9000000000000004" customHeight="1" x14ac:dyDescent="0.2"/>
    <row r="2" spans="1:6" s="166" customFormat="1" ht="23.45" customHeight="1" x14ac:dyDescent="0.2">
      <c r="A2" s="165">
        <v>1</v>
      </c>
      <c r="B2" s="165" t="s">
        <v>8</v>
      </c>
      <c r="F2" s="166" t="s">
        <v>676</v>
      </c>
    </row>
    <row r="4" spans="1:6" x14ac:dyDescent="0.2">
      <c r="B4" t="s">
        <v>9</v>
      </c>
      <c r="C4" t="s">
        <v>10</v>
      </c>
    </row>
    <row r="5" spans="1:6" x14ac:dyDescent="0.2">
      <c r="C5" t="s">
        <v>234</v>
      </c>
    </row>
    <row r="6" spans="1:6" ht="14.25" x14ac:dyDescent="0.2">
      <c r="B6" t="s">
        <v>12</v>
      </c>
      <c r="C6" t="s">
        <v>620</v>
      </c>
    </row>
    <row r="7" spans="1:6" x14ac:dyDescent="0.2">
      <c r="C7" t="s">
        <v>154</v>
      </c>
    </row>
    <row r="8" spans="1:6" x14ac:dyDescent="0.2">
      <c r="C8" t="s">
        <v>153</v>
      </c>
    </row>
    <row r="9" spans="1:6" x14ac:dyDescent="0.2">
      <c r="B9" s="14" t="s">
        <v>11</v>
      </c>
      <c r="C9" s="14" t="s">
        <v>677</v>
      </c>
    </row>
    <row r="10" spans="1:6" x14ac:dyDescent="0.2">
      <c r="B10" s="14" t="s">
        <v>678</v>
      </c>
      <c r="C10" s="14" t="s">
        <v>679</v>
      </c>
    </row>
    <row r="17" spans="2:29" x14ac:dyDescent="0.2">
      <c r="C17" s="37" t="s">
        <v>17</v>
      </c>
      <c r="D17" s="40" t="s">
        <v>13</v>
      </c>
      <c r="E17" s="40" t="s">
        <v>73</v>
      </c>
    </row>
    <row r="18" spans="2:29" ht="14.25" x14ac:dyDescent="0.2">
      <c r="C18" s="131" t="s">
        <v>89</v>
      </c>
      <c r="D18" s="144"/>
      <c r="E18" s="144" t="s">
        <v>621</v>
      </c>
    </row>
    <row r="19" spans="2:29" ht="14.25" x14ac:dyDescent="0.2">
      <c r="C19" s="131" t="s">
        <v>607</v>
      </c>
      <c r="D19" s="145" t="s">
        <v>473</v>
      </c>
      <c r="E19" s="145" t="s">
        <v>347</v>
      </c>
    </row>
    <row r="20" spans="2:29" x14ac:dyDescent="0.2">
      <c r="B20">
        <v>1</v>
      </c>
      <c r="C20" s="11">
        <f>IF(OR(E20&lt;=0,E20=""),"není zadáno",IF(D20="","není zadáno",IF(ISNUMBER(E20),E20,"není zadáno")))</f>
        <v>10</v>
      </c>
      <c r="D20" s="41" t="s">
        <v>670</v>
      </c>
      <c r="E20" s="41">
        <v>10</v>
      </c>
      <c r="AA20">
        <f>IF(ISNUMBER(C20),C20,"")</f>
        <v>10</v>
      </c>
      <c r="AB20">
        <f>IF(OR(E20&lt;=0,E20=""),0,IF(D20="",0,IF(ISNUMBER(E20),E20,0)))</f>
        <v>10</v>
      </c>
      <c r="AC20">
        <f>IF(OR(E20&lt;=0,E20=""),0,IF(D20="",0,IF(ISNUMBER(E20),1,0)))</f>
        <v>1</v>
      </c>
    </row>
    <row r="21" spans="2:29" x14ac:dyDescent="0.2">
      <c r="B21">
        <v>2</v>
      </c>
      <c r="C21" s="11">
        <f t="shared" ref="C21:C69" si="0">IF(OR(E21&lt;=0,E21=""),"není zadáno",IF(D21="","není zadáno",IF(ISNUMBER(E21),E21,"není zadáno")))</f>
        <v>40</v>
      </c>
      <c r="D21" s="41" t="s">
        <v>673</v>
      </c>
      <c r="E21" s="41">
        <v>40</v>
      </c>
      <c r="AA21">
        <f t="shared" ref="AA21:AA69" si="1">IF(ISNUMBER(C21),C21,"")</f>
        <v>40</v>
      </c>
      <c r="AB21">
        <f t="shared" ref="AB21:AB69" si="2">IF(OR(E21&lt;=0,E21=""),0,IF(D21="",0,IF(ISNUMBER(E21),E21,0)))</f>
        <v>40</v>
      </c>
      <c r="AC21">
        <f t="shared" ref="AC21:AC69" si="3">IF(OR(E21&lt;=0,E21=""),0,IF(D21="",0,IF(ISNUMBER(E21),1,0)))</f>
        <v>1</v>
      </c>
    </row>
    <row r="22" spans="2:29" x14ac:dyDescent="0.2">
      <c r="B22">
        <v>3</v>
      </c>
      <c r="C22" s="11">
        <f t="shared" si="0"/>
        <v>20</v>
      </c>
      <c r="D22" s="41" t="s">
        <v>671</v>
      </c>
      <c r="E22" s="41">
        <v>20</v>
      </c>
      <c r="AA22">
        <f t="shared" si="1"/>
        <v>20</v>
      </c>
      <c r="AB22">
        <f t="shared" si="2"/>
        <v>20</v>
      </c>
      <c r="AC22">
        <f t="shared" si="3"/>
        <v>1</v>
      </c>
    </row>
    <row r="23" spans="2:29" x14ac:dyDescent="0.2">
      <c r="B23">
        <v>4</v>
      </c>
      <c r="C23" s="11">
        <f t="shared" si="0"/>
        <v>8</v>
      </c>
      <c r="D23" s="41" t="s">
        <v>672</v>
      </c>
      <c r="E23" s="41">
        <v>8</v>
      </c>
      <c r="AA23">
        <f t="shared" si="1"/>
        <v>8</v>
      </c>
      <c r="AB23">
        <f t="shared" si="2"/>
        <v>8</v>
      </c>
      <c r="AC23">
        <f t="shared" si="3"/>
        <v>1</v>
      </c>
    </row>
    <row r="24" spans="2:29" x14ac:dyDescent="0.2">
      <c r="B24">
        <v>5</v>
      </c>
      <c r="C24" s="11">
        <f t="shared" si="0"/>
        <v>10</v>
      </c>
      <c r="D24" s="41" t="s">
        <v>674</v>
      </c>
      <c r="E24" s="41">
        <v>10</v>
      </c>
      <c r="AA24">
        <f t="shared" si="1"/>
        <v>10</v>
      </c>
      <c r="AB24">
        <f t="shared" si="2"/>
        <v>10</v>
      </c>
      <c r="AC24">
        <f t="shared" si="3"/>
        <v>1</v>
      </c>
    </row>
    <row r="25" spans="2:29" x14ac:dyDescent="0.2">
      <c r="B25">
        <v>6</v>
      </c>
      <c r="C25" s="11">
        <f t="shared" si="0"/>
        <v>8</v>
      </c>
      <c r="D25" s="41" t="s">
        <v>675</v>
      </c>
      <c r="E25" s="41">
        <v>8</v>
      </c>
      <c r="AA25">
        <f t="shared" si="1"/>
        <v>8</v>
      </c>
      <c r="AB25">
        <f t="shared" si="2"/>
        <v>8</v>
      </c>
      <c r="AC25">
        <f t="shared" si="3"/>
        <v>1</v>
      </c>
    </row>
    <row r="26" spans="2:29" x14ac:dyDescent="0.2">
      <c r="B26">
        <v>7</v>
      </c>
      <c r="C26" s="11" t="str">
        <f t="shared" si="0"/>
        <v>není zadáno</v>
      </c>
      <c r="D26" s="41"/>
      <c r="E26" s="41"/>
      <c r="AA26" t="str">
        <f t="shared" si="1"/>
        <v/>
      </c>
      <c r="AB26">
        <f t="shared" si="2"/>
        <v>0</v>
      </c>
      <c r="AC26">
        <f t="shared" si="3"/>
        <v>0</v>
      </c>
    </row>
    <row r="27" spans="2:29" x14ac:dyDescent="0.2">
      <c r="B27">
        <v>8</v>
      </c>
      <c r="C27" s="11" t="str">
        <f t="shared" si="0"/>
        <v>není zadáno</v>
      </c>
      <c r="D27" s="41"/>
      <c r="E27" s="41"/>
      <c r="AA27" t="str">
        <f t="shared" si="1"/>
        <v/>
      </c>
      <c r="AB27">
        <f t="shared" si="2"/>
        <v>0</v>
      </c>
      <c r="AC27">
        <f t="shared" si="3"/>
        <v>0</v>
      </c>
    </row>
    <row r="28" spans="2:29" x14ac:dyDescent="0.2">
      <c r="B28">
        <v>9</v>
      </c>
      <c r="C28" s="11" t="str">
        <f t="shared" si="0"/>
        <v>není zadáno</v>
      </c>
      <c r="D28" s="41"/>
      <c r="E28" s="41"/>
      <c r="AA28" t="str">
        <f t="shared" si="1"/>
        <v/>
      </c>
      <c r="AB28">
        <f t="shared" si="2"/>
        <v>0</v>
      </c>
      <c r="AC28">
        <f t="shared" si="3"/>
        <v>0</v>
      </c>
    </row>
    <row r="29" spans="2:29" x14ac:dyDescent="0.2">
      <c r="B29">
        <v>10</v>
      </c>
      <c r="C29" s="11" t="str">
        <f t="shared" si="0"/>
        <v>není zadáno</v>
      </c>
      <c r="D29" s="41"/>
      <c r="E29" s="41"/>
      <c r="AA29" t="str">
        <f t="shared" si="1"/>
        <v/>
      </c>
      <c r="AB29">
        <f t="shared" si="2"/>
        <v>0</v>
      </c>
      <c r="AC29">
        <f t="shared" si="3"/>
        <v>0</v>
      </c>
    </row>
    <row r="30" spans="2:29" x14ac:dyDescent="0.2">
      <c r="B30">
        <v>11</v>
      </c>
      <c r="C30" s="11" t="str">
        <f t="shared" si="0"/>
        <v>není zadáno</v>
      </c>
      <c r="D30" s="41"/>
      <c r="E30" s="41"/>
      <c r="AA30" t="str">
        <f t="shared" si="1"/>
        <v/>
      </c>
      <c r="AB30">
        <f t="shared" si="2"/>
        <v>0</v>
      </c>
      <c r="AC30">
        <f t="shared" si="3"/>
        <v>0</v>
      </c>
    </row>
    <row r="31" spans="2:29" x14ac:dyDescent="0.2">
      <c r="B31">
        <v>12</v>
      </c>
      <c r="C31" s="11" t="str">
        <f t="shared" si="0"/>
        <v>není zadáno</v>
      </c>
      <c r="D31" s="41"/>
      <c r="E31" s="41"/>
      <c r="AA31" t="str">
        <f t="shared" si="1"/>
        <v/>
      </c>
      <c r="AB31">
        <f t="shared" si="2"/>
        <v>0</v>
      </c>
      <c r="AC31">
        <f t="shared" si="3"/>
        <v>0</v>
      </c>
    </row>
    <row r="32" spans="2:29" x14ac:dyDescent="0.2">
      <c r="B32">
        <v>13</v>
      </c>
      <c r="C32" s="11" t="str">
        <f t="shared" si="0"/>
        <v>není zadáno</v>
      </c>
      <c r="D32" s="41"/>
      <c r="E32" s="41"/>
      <c r="AA32" t="str">
        <f t="shared" si="1"/>
        <v/>
      </c>
      <c r="AB32">
        <f t="shared" si="2"/>
        <v>0</v>
      </c>
      <c r="AC32">
        <f t="shared" si="3"/>
        <v>0</v>
      </c>
    </row>
    <row r="33" spans="2:29" x14ac:dyDescent="0.2">
      <c r="B33">
        <v>14</v>
      </c>
      <c r="C33" s="11" t="str">
        <f t="shared" si="0"/>
        <v>není zadáno</v>
      </c>
      <c r="D33" s="41"/>
      <c r="E33" s="41"/>
      <c r="AA33" t="str">
        <f t="shared" si="1"/>
        <v/>
      </c>
      <c r="AB33">
        <f t="shared" si="2"/>
        <v>0</v>
      </c>
      <c r="AC33">
        <f t="shared" si="3"/>
        <v>0</v>
      </c>
    </row>
    <row r="34" spans="2:29" x14ac:dyDescent="0.2">
      <c r="B34">
        <v>15</v>
      </c>
      <c r="C34" s="11" t="str">
        <f t="shared" si="0"/>
        <v>není zadáno</v>
      </c>
      <c r="D34" s="41"/>
      <c r="E34" s="41"/>
      <c r="AA34" t="str">
        <f t="shared" si="1"/>
        <v/>
      </c>
      <c r="AB34">
        <f t="shared" si="2"/>
        <v>0</v>
      </c>
      <c r="AC34">
        <f t="shared" si="3"/>
        <v>0</v>
      </c>
    </row>
    <row r="35" spans="2:29" x14ac:dyDescent="0.2">
      <c r="B35">
        <v>16</v>
      </c>
      <c r="C35" s="11" t="str">
        <f t="shared" si="0"/>
        <v>není zadáno</v>
      </c>
      <c r="D35" s="41"/>
      <c r="E35" s="41"/>
      <c r="AA35" t="str">
        <f t="shared" si="1"/>
        <v/>
      </c>
      <c r="AB35">
        <f t="shared" si="2"/>
        <v>0</v>
      </c>
      <c r="AC35">
        <f t="shared" si="3"/>
        <v>0</v>
      </c>
    </row>
    <row r="36" spans="2:29" x14ac:dyDescent="0.2">
      <c r="B36">
        <v>17</v>
      </c>
      <c r="C36" s="11" t="str">
        <f t="shared" si="0"/>
        <v>není zadáno</v>
      </c>
      <c r="D36" s="41"/>
      <c r="E36" s="41"/>
      <c r="AA36" t="str">
        <f t="shared" si="1"/>
        <v/>
      </c>
      <c r="AB36">
        <f t="shared" si="2"/>
        <v>0</v>
      </c>
      <c r="AC36">
        <f t="shared" si="3"/>
        <v>0</v>
      </c>
    </row>
    <row r="37" spans="2:29" x14ac:dyDescent="0.2">
      <c r="B37">
        <v>18</v>
      </c>
      <c r="C37" s="11" t="str">
        <f t="shared" si="0"/>
        <v>není zadáno</v>
      </c>
      <c r="D37" s="41"/>
      <c r="E37" s="41"/>
      <c r="AA37" t="str">
        <f t="shared" si="1"/>
        <v/>
      </c>
      <c r="AB37">
        <f t="shared" si="2"/>
        <v>0</v>
      </c>
      <c r="AC37">
        <f t="shared" si="3"/>
        <v>0</v>
      </c>
    </row>
    <row r="38" spans="2:29" x14ac:dyDescent="0.2">
      <c r="B38">
        <v>19</v>
      </c>
      <c r="C38" s="11" t="str">
        <f t="shared" si="0"/>
        <v>není zadáno</v>
      </c>
      <c r="D38" s="41"/>
      <c r="E38" s="41"/>
      <c r="AA38" t="str">
        <f t="shared" si="1"/>
        <v/>
      </c>
      <c r="AB38">
        <f t="shared" si="2"/>
        <v>0</v>
      </c>
      <c r="AC38">
        <f t="shared" si="3"/>
        <v>0</v>
      </c>
    </row>
    <row r="39" spans="2:29" x14ac:dyDescent="0.2">
      <c r="B39">
        <v>20</v>
      </c>
      <c r="C39" s="11" t="str">
        <f t="shared" si="0"/>
        <v>není zadáno</v>
      </c>
      <c r="D39" s="41"/>
      <c r="E39" s="41"/>
      <c r="AA39" t="str">
        <f t="shared" si="1"/>
        <v/>
      </c>
      <c r="AB39">
        <f t="shared" si="2"/>
        <v>0</v>
      </c>
      <c r="AC39">
        <f t="shared" si="3"/>
        <v>0</v>
      </c>
    </row>
    <row r="40" spans="2:29" x14ac:dyDescent="0.2">
      <c r="B40">
        <v>21</v>
      </c>
      <c r="C40" s="11" t="str">
        <f t="shared" si="0"/>
        <v>není zadáno</v>
      </c>
      <c r="D40" s="41"/>
      <c r="E40" s="41"/>
      <c r="AA40" t="str">
        <f t="shared" si="1"/>
        <v/>
      </c>
      <c r="AB40">
        <f t="shared" si="2"/>
        <v>0</v>
      </c>
      <c r="AC40">
        <f t="shared" si="3"/>
        <v>0</v>
      </c>
    </row>
    <row r="41" spans="2:29" x14ac:dyDescent="0.2">
      <c r="B41">
        <v>22</v>
      </c>
      <c r="C41" s="11" t="str">
        <f t="shared" si="0"/>
        <v>není zadáno</v>
      </c>
      <c r="D41" s="41"/>
      <c r="E41" s="41"/>
      <c r="AA41" t="str">
        <f t="shared" si="1"/>
        <v/>
      </c>
      <c r="AB41">
        <f t="shared" si="2"/>
        <v>0</v>
      </c>
      <c r="AC41">
        <f t="shared" si="3"/>
        <v>0</v>
      </c>
    </row>
    <row r="42" spans="2:29" x14ac:dyDescent="0.2">
      <c r="B42">
        <v>23</v>
      </c>
      <c r="C42" s="11" t="str">
        <f t="shared" si="0"/>
        <v>není zadáno</v>
      </c>
      <c r="D42" s="41"/>
      <c r="E42" s="41"/>
      <c r="AA42" t="str">
        <f t="shared" si="1"/>
        <v/>
      </c>
      <c r="AB42">
        <f t="shared" si="2"/>
        <v>0</v>
      </c>
      <c r="AC42">
        <f t="shared" si="3"/>
        <v>0</v>
      </c>
    </row>
    <row r="43" spans="2:29" x14ac:dyDescent="0.2">
      <c r="B43">
        <v>24</v>
      </c>
      <c r="C43" s="11" t="str">
        <f t="shared" si="0"/>
        <v>není zadáno</v>
      </c>
      <c r="D43" s="41"/>
      <c r="E43" s="41"/>
      <c r="AA43" t="str">
        <f t="shared" si="1"/>
        <v/>
      </c>
      <c r="AB43">
        <f t="shared" si="2"/>
        <v>0</v>
      </c>
      <c r="AC43">
        <f t="shared" si="3"/>
        <v>0</v>
      </c>
    </row>
    <row r="44" spans="2:29" x14ac:dyDescent="0.2">
      <c r="B44">
        <v>25</v>
      </c>
      <c r="C44" s="11" t="str">
        <f t="shared" si="0"/>
        <v>není zadáno</v>
      </c>
      <c r="D44" s="41"/>
      <c r="E44" s="41"/>
      <c r="AA44" t="str">
        <f t="shared" si="1"/>
        <v/>
      </c>
      <c r="AB44">
        <f t="shared" si="2"/>
        <v>0</v>
      </c>
      <c r="AC44">
        <f t="shared" si="3"/>
        <v>0</v>
      </c>
    </row>
    <row r="45" spans="2:29" x14ac:dyDescent="0.2">
      <c r="B45">
        <v>26</v>
      </c>
      <c r="C45" s="11" t="str">
        <f t="shared" si="0"/>
        <v>není zadáno</v>
      </c>
      <c r="D45" s="41"/>
      <c r="E45" s="41"/>
      <c r="AA45" t="str">
        <f t="shared" si="1"/>
        <v/>
      </c>
      <c r="AB45">
        <f t="shared" si="2"/>
        <v>0</v>
      </c>
      <c r="AC45">
        <f t="shared" si="3"/>
        <v>0</v>
      </c>
    </row>
    <row r="46" spans="2:29" x14ac:dyDescent="0.2">
      <c r="B46">
        <v>27</v>
      </c>
      <c r="C46" s="11" t="str">
        <f t="shared" si="0"/>
        <v>není zadáno</v>
      </c>
      <c r="D46" s="41"/>
      <c r="E46" s="41"/>
      <c r="AA46" t="str">
        <f t="shared" si="1"/>
        <v/>
      </c>
      <c r="AB46">
        <f t="shared" si="2"/>
        <v>0</v>
      </c>
      <c r="AC46">
        <f t="shared" si="3"/>
        <v>0</v>
      </c>
    </row>
    <row r="47" spans="2:29" x14ac:dyDescent="0.2">
      <c r="B47">
        <v>28</v>
      </c>
      <c r="C47" s="11" t="str">
        <f t="shared" si="0"/>
        <v>není zadáno</v>
      </c>
      <c r="D47" s="41"/>
      <c r="E47" s="41"/>
      <c r="AA47" t="str">
        <f t="shared" si="1"/>
        <v/>
      </c>
      <c r="AB47">
        <f t="shared" si="2"/>
        <v>0</v>
      </c>
      <c r="AC47">
        <f t="shared" si="3"/>
        <v>0</v>
      </c>
    </row>
    <row r="48" spans="2:29" x14ac:dyDescent="0.2">
      <c r="B48">
        <v>29</v>
      </c>
      <c r="C48" s="11" t="str">
        <f t="shared" si="0"/>
        <v>není zadáno</v>
      </c>
      <c r="D48" s="41"/>
      <c r="E48" s="41"/>
      <c r="AA48" t="str">
        <f t="shared" si="1"/>
        <v/>
      </c>
      <c r="AB48">
        <f t="shared" si="2"/>
        <v>0</v>
      </c>
      <c r="AC48">
        <f t="shared" si="3"/>
        <v>0</v>
      </c>
    </row>
    <row r="49" spans="2:29" x14ac:dyDescent="0.2">
      <c r="B49">
        <v>30</v>
      </c>
      <c r="C49" s="11" t="str">
        <f t="shared" si="0"/>
        <v>není zadáno</v>
      </c>
      <c r="D49" s="41"/>
      <c r="E49" s="41"/>
      <c r="AA49" t="str">
        <f t="shared" si="1"/>
        <v/>
      </c>
      <c r="AB49">
        <f t="shared" si="2"/>
        <v>0</v>
      </c>
      <c r="AC49">
        <f t="shared" si="3"/>
        <v>0</v>
      </c>
    </row>
    <row r="50" spans="2:29" x14ac:dyDescent="0.2">
      <c r="B50">
        <v>31</v>
      </c>
      <c r="C50" s="11" t="str">
        <f t="shared" si="0"/>
        <v>není zadáno</v>
      </c>
      <c r="D50" s="41"/>
      <c r="E50" s="41"/>
      <c r="AA50" t="str">
        <f t="shared" si="1"/>
        <v/>
      </c>
      <c r="AB50">
        <f t="shared" si="2"/>
        <v>0</v>
      </c>
      <c r="AC50">
        <f t="shared" si="3"/>
        <v>0</v>
      </c>
    </row>
    <row r="51" spans="2:29" x14ac:dyDescent="0.2">
      <c r="B51">
        <v>32</v>
      </c>
      <c r="C51" s="11" t="str">
        <f t="shared" si="0"/>
        <v>není zadáno</v>
      </c>
      <c r="D51" s="41"/>
      <c r="E51" s="41"/>
      <c r="AA51" t="str">
        <f t="shared" si="1"/>
        <v/>
      </c>
      <c r="AB51">
        <f t="shared" si="2"/>
        <v>0</v>
      </c>
      <c r="AC51">
        <f t="shared" si="3"/>
        <v>0</v>
      </c>
    </row>
    <row r="52" spans="2:29" x14ac:dyDescent="0.2">
      <c r="B52">
        <v>33</v>
      </c>
      <c r="C52" s="11" t="str">
        <f t="shared" si="0"/>
        <v>není zadáno</v>
      </c>
      <c r="D52" s="41"/>
      <c r="E52" s="41"/>
      <c r="AA52" t="str">
        <f t="shared" si="1"/>
        <v/>
      </c>
      <c r="AB52">
        <f t="shared" si="2"/>
        <v>0</v>
      </c>
      <c r="AC52">
        <f t="shared" si="3"/>
        <v>0</v>
      </c>
    </row>
    <row r="53" spans="2:29" x14ac:dyDescent="0.2">
      <c r="B53">
        <v>34</v>
      </c>
      <c r="C53" s="11" t="str">
        <f t="shared" si="0"/>
        <v>není zadáno</v>
      </c>
      <c r="D53" s="41"/>
      <c r="E53" s="41"/>
      <c r="AA53" t="str">
        <f t="shared" si="1"/>
        <v/>
      </c>
      <c r="AB53">
        <f t="shared" si="2"/>
        <v>0</v>
      </c>
      <c r="AC53">
        <f t="shared" si="3"/>
        <v>0</v>
      </c>
    </row>
    <row r="54" spans="2:29" x14ac:dyDescent="0.2">
      <c r="B54">
        <v>35</v>
      </c>
      <c r="C54" s="11" t="str">
        <f t="shared" si="0"/>
        <v>není zadáno</v>
      </c>
      <c r="D54" s="41"/>
      <c r="E54" s="41"/>
      <c r="AA54" t="str">
        <f t="shared" si="1"/>
        <v/>
      </c>
      <c r="AB54">
        <f t="shared" si="2"/>
        <v>0</v>
      </c>
      <c r="AC54">
        <f t="shared" si="3"/>
        <v>0</v>
      </c>
    </row>
    <row r="55" spans="2:29" x14ac:dyDescent="0.2">
      <c r="B55">
        <v>36</v>
      </c>
      <c r="C55" s="11" t="str">
        <f t="shared" si="0"/>
        <v>není zadáno</v>
      </c>
      <c r="D55" s="41"/>
      <c r="E55" s="41"/>
      <c r="AA55" t="str">
        <f t="shared" si="1"/>
        <v/>
      </c>
      <c r="AB55">
        <f t="shared" si="2"/>
        <v>0</v>
      </c>
      <c r="AC55">
        <f t="shared" si="3"/>
        <v>0</v>
      </c>
    </row>
    <row r="56" spans="2:29" x14ac:dyDescent="0.2">
      <c r="B56">
        <v>37</v>
      </c>
      <c r="C56" s="11" t="str">
        <f t="shared" si="0"/>
        <v>není zadáno</v>
      </c>
      <c r="D56" s="41"/>
      <c r="E56" s="41"/>
      <c r="AA56" t="str">
        <f t="shared" si="1"/>
        <v/>
      </c>
      <c r="AB56">
        <f t="shared" si="2"/>
        <v>0</v>
      </c>
      <c r="AC56">
        <f t="shared" si="3"/>
        <v>0</v>
      </c>
    </row>
    <row r="57" spans="2:29" x14ac:dyDescent="0.2">
      <c r="B57">
        <v>38</v>
      </c>
      <c r="C57" s="11" t="str">
        <f t="shared" si="0"/>
        <v>není zadáno</v>
      </c>
      <c r="D57" s="41"/>
      <c r="E57" s="41"/>
      <c r="AA57" t="str">
        <f t="shared" si="1"/>
        <v/>
      </c>
      <c r="AB57">
        <f t="shared" si="2"/>
        <v>0</v>
      </c>
      <c r="AC57">
        <f t="shared" si="3"/>
        <v>0</v>
      </c>
    </row>
    <row r="58" spans="2:29" x14ac:dyDescent="0.2">
      <c r="B58">
        <v>39</v>
      </c>
      <c r="C58" s="11" t="str">
        <f t="shared" si="0"/>
        <v>není zadáno</v>
      </c>
      <c r="D58" s="41"/>
      <c r="E58" s="41"/>
      <c r="AA58" t="str">
        <f t="shared" si="1"/>
        <v/>
      </c>
      <c r="AB58">
        <f t="shared" si="2"/>
        <v>0</v>
      </c>
      <c r="AC58">
        <f t="shared" si="3"/>
        <v>0</v>
      </c>
    </row>
    <row r="59" spans="2:29" x14ac:dyDescent="0.2">
      <c r="B59">
        <v>40</v>
      </c>
      <c r="C59" s="11" t="str">
        <f t="shared" si="0"/>
        <v>není zadáno</v>
      </c>
      <c r="D59" s="41"/>
      <c r="E59" s="41"/>
      <c r="AA59" t="str">
        <f t="shared" si="1"/>
        <v/>
      </c>
      <c r="AB59">
        <f t="shared" si="2"/>
        <v>0</v>
      </c>
      <c r="AC59">
        <f t="shared" si="3"/>
        <v>0</v>
      </c>
    </row>
    <row r="60" spans="2:29" x14ac:dyDescent="0.2">
      <c r="B60">
        <v>41</v>
      </c>
      <c r="C60" s="11" t="str">
        <f t="shared" si="0"/>
        <v>není zadáno</v>
      </c>
      <c r="D60" s="41"/>
      <c r="E60" s="41"/>
      <c r="AA60" t="str">
        <f t="shared" si="1"/>
        <v/>
      </c>
      <c r="AB60">
        <f t="shared" si="2"/>
        <v>0</v>
      </c>
      <c r="AC60">
        <f t="shared" si="3"/>
        <v>0</v>
      </c>
    </row>
    <row r="61" spans="2:29" x14ac:dyDescent="0.2">
      <c r="B61">
        <v>42</v>
      </c>
      <c r="C61" s="11" t="str">
        <f t="shared" si="0"/>
        <v>není zadáno</v>
      </c>
      <c r="D61" s="41"/>
      <c r="E61" s="41"/>
      <c r="AA61" t="str">
        <f t="shared" si="1"/>
        <v/>
      </c>
      <c r="AB61">
        <f t="shared" si="2"/>
        <v>0</v>
      </c>
      <c r="AC61">
        <f t="shared" si="3"/>
        <v>0</v>
      </c>
    </row>
    <row r="62" spans="2:29" x14ac:dyDescent="0.2">
      <c r="B62">
        <v>43</v>
      </c>
      <c r="C62" s="11" t="str">
        <f t="shared" si="0"/>
        <v>není zadáno</v>
      </c>
      <c r="D62" s="41"/>
      <c r="E62" s="41"/>
      <c r="AA62" t="str">
        <f t="shared" si="1"/>
        <v/>
      </c>
      <c r="AB62">
        <f t="shared" si="2"/>
        <v>0</v>
      </c>
      <c r="AC62">
        <f t="shared" si="3"/>
        <v>0</v>
      </c>
    </row>
    <row r="63" spans="2:29" x14ac:dyDescent="0.2">
      <c r="B63">
        <v>44</v>
      </c>
      <c r="C63" s="11" t="str">
        <f t="shared" si="0"/>
        <v>není zadáno</v>
      </c>
      <c r="D63" s="41"/>
      <c r="E63" s="41"/>
      <c r="AA63" t="str">
        <f t="shared" si="1"/>
        <v/>
      </c>
      <c r="AB63">
        <f t="shared" si="2"/>
        <v>0</v>
      </c>
      <c r="AC63">
        <f t="shared" si="3"/>
        <v>0</v>
      </c>
    </row>
    <row r="64" spans="2:29" x14ac:dyDescent="0.2">
      <c r="B64">
        <v>45</v>
      </c>
      <c r="C64" s="11" t="str">
        <f t="shared" si="0"/>
        <v>není zadáno</v>
      </c>
      <c r="D64" s="41"/>
      <c r="E64" s="41"/>
      <c r="AA64" t="str">
        <f t="shared" si="1"/>
        <v/>
      </c>
      <c r="AB64">
        <f t="shared" si="2"/>
        <v>0</v>
      </c>
      <c r="AC64">
        <f t="shared" si="3"/>
        <v>0</v>
      </c>
    </row>
    <row r="65" spans="2:29" x14ac:dyDescent="0.2">
      <c r="B65">
        <v>46</v>
      </c>
      <c r="C65" s="11" t="str">
        <f t="shared" si="0"/>
        <v>není zadáno</v>
      </c>
      <c r="D65" s="41"/>
      <c r="E65" s="41"/>
      <c r="AA65" t="str">
        <f t="shared" si="1"/>
        <v/>
      </c>
      <c r="AB65">
        <f t="shared" si="2"/>
        <v>0</v>
      </c>
      <c r="AC65">
        <f t="shared" si="3"/>
        <v>0</v>
      </c>
    </row>
    <row r="66" spans="2:29" x14ac:dyDescent="0.2">
      <c r="B66">
        <v>47</v>
      </c>
      <c r="C66" s="11" t="str">
        <f t="shared" si="0"/>
        <v>není zadáno</v>
      </c>
      <c r="D66" s="41"/>
      <c r="E66" s="41"/>
      <c r="AA66" t="str">
        <f t="shared" si="1"/>
        <v/>
      </c>
      <c r="AB66">
        <f t="shared" si="2"/>
        <v>0</v>
      </c>
      <c r="AC66">
        <f t="shared" si="3"/>
        <v>0</v>
      </c>
    </row>
    <row r="67" spans="2:29" x14ac:dyDescent="0.2">
      <c r="B67">
        <v>48</v>
      </c>
      <c r="C67" s="11" t="str">
        <f t="shared" si="0"/>
        <v>není zadáno</v>
      </c>
      <c r="D67" s="41"/>
      <c r="E67" s="41"/>
      <c r="AA67" t="str">
        <f t="shared" si="1"/>
        <v/>
      </c>
      <c r="AB67">
        <f t="shared" si="2"/>
        <v>0</v>
      </c>
      <c r="AC67">
        <f t="shared" si="3"/>
        <v>0</v>
      </c>
    </row>
    <row r="68" spans="2:29" x14ac:dyDescent="0.2">
      <c r="B68">
        <v>49</v>
      </c>
      <c r="C68" s="11" t="str">
        <f t="shared" si="0"/>
        <v>není zadáno</v>
      </c>
      <c r="D68" s="41"/>
      <c r="E68" s="41"/>
      <c r="AA68" t="str">
        <f t="shared" si="1"/>
        <v/>
      </c>
      <c r="AB68">
        <f t="shared" si="2"/>
        <v>0</v>
      </c>
      <c r="AC68">
        <f t="shared" si="3"/>
        <v>0</v>
      </c>
    </row>
    <row r="69" spans="2:29" x14ac:dyDescent="0.2">
      <c r="B69">
        <v>50</v>
      </c>
      <c r="C69" s="11" t="str">
        <f t="shared" si="0"/>
        <v>není zadáno</v>
      </c>
      <c r="D69" s="41"/>
      <c r="E69" s="41"/>
      <c r="AA69" t="str">
        <f t="shared" si="1"/>
        <v/>
      </c>
      <c r="AB69">
        <f t="shared" si="2"/>
        <v>0</v>
      </c>
      <c r="AC69">
        <f t="shared" si="3"/>
        <v>0</v>
      </c>
    </row>
    <row r="70" spans="2:29" ht="14.25" x14ac:dyDescent="0.2">
      <c r="C70" s="155"/>
      <c r="D70" s="156" t="s">
        <v>659</v>
      </c>
      <c r="E70" s="1">
        <f>AB70</f>
        <v>96</v>
      </c>
      <c r="F70" s="103" t="s">
        <v>658</v>
      </c>
      <c r="AB70">
        <f>SUM(AB20:AB69)</f>
        <v>96</v>
      </c>
    </row>
  </sheetData>
  <sheetProtection sheet="1" objects="1" scenarios="1"/>
  <protectedRanges>
    <protectedRange sqref="D20:E69" name="zony"/>
  </protectedRanges>
  <conditionalFormatting sqref="C20:C69">
    <cfRule type="containsText" dxfId="222" priority="41" operator="containsText" text="není zadáno">
      <formula>NOT(ISERROR(SEARCH("není zadáno",C20)))</formula>
    </cfRule>
  </conditionalFormatting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24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7" max="7" width="11.140625" customWidth="1"/>
    <col min="8" max="8" width="7.7109375" customWidth="1"/>
    <col min="9" max="10" width="8.7109375" customWidth="1"/>
    <col min="11" max="11" width="17.7109375" customWidth="1"/>
    <col min="12" max="25" width="9" customWidth="1"/>
    <col min="27" max="29" width="0" hidden="1" customWidth="1"/>
    <col min="30" max="39" width="11.42578125" hidden="1" customWidth="1"/>
    <col min="40" max="52" width="0" hidden="1" customWidth="1"/>
  </cols>
  <sheetData>
    <row r="1" spans="1:35" ht="4.9000000000000004" customHeight="1" x14ac:dyDescent="0.2"/>
    <row r="2" spans="1:35" s="166" customFormat="1" ht="23.45" customHeight="1" x14ac:dyDescent="0.2">
      <c r="A2" s="165">
        <v>2</v>
      </c>
      <c r="B2" s="165" t="s">
        <v>151</v>
      </c>
      <c r="F2" s="167" t="s">
        <v>680</v>
      </c>
      <c r="AD2" s="166" t="s">
        <v>141</v>
      </c>
    </row>
    <row r="3" spans="1:35" x14ac:dyDescent="0.2">
      <c r="AD3" t="s">
        <v>142</v>
      </c>
      <c r="AE3">
        <v>0</v>
      </c>
      <c r="AF3">
        <v>0</v>
      </c>
      <c r="AG3">
        <f>AE3+AF3</f>
        <v>0</v>
      </c>
      <c r="AI3" t="s">
        <v>89</v>
      </c>
    </row>
    <row r="4" spans="1:35" x14ac:dyDescent="0.2">
      <c r="B4" t="s">
        <v>9</v>
      </c>
      <c r="C4" s="6" t="s">
        <v>14</v>
      </c>
      <c r="D4" s="6"/>
      <c r="E4" s="6"/>
      <c r="F4" s="6"/>
      <c r="G4" s="6"/>
      <c r="H4" s="6"/>
      <c r="AD4" t="s">
        <v>134</v>
      </c>
      <c r="AE4">
        <v>1820</v>
      </c>
      <c r="AF4">
        <v>1680</v>
      </c>
      <c r="AG4">
        <f t="shared" ref="AG4:AG12" si="0">AE4+AF4</f>
        <v>3500</v>
      </c>
      <c r="AI4" t="s">
        <v>147</v>
      </c>
    </row>
    <row r="5" spans="1:35" ht="15.75" x14ac:dyDescent="0.3">
      <c r="C5" s="6" t="s">
        <v>623</v>
      </c>
      <c r="D5" s="6"/>
      <c r="E5" s="6"/>
      <c r="F5" s="6"/>
      <c r="G5" s="6"/>
      <c r="H5" s="6"/>
      <c r="AD5" t="s">
        <v>133</v>
      </c>
      <c r="AE5">
        <v>2250</v>
      </c>
      <c r="AF5">
        <v>250</v>
      </c>
      <c r="AG5">
        <f t="shared" si="0"/>
        <v>2500</v>
      </c>
      <c r="AI5" t="s">
        <v>148</v>
      </c>
    </row>
    <row r="6" spans="1:35" x14ac:dyDescent="0.2">
      <c r="B6" t="s">
        <v>12</v>
      </c>
      <c r="C6" s="6" t="s">
        <v>149</v>
      </c>
      <c r="AD6" t="s">
        <v>135</v>
      </c>
      <c r="AE6">
        <v>1800</v>
      </c>
      <c r="AF6">
        <v>200</v>
      </c>
      <c r="AG6">
        <f t="shared" si="0"/>
        <v>2000</v>
      </c>
    </row>
    <row r="7" spans="1:35" x14ac:dyDescent="0.2">
      <c r="C7" s="50" t="s">
        <v>474</v>
      </c>
      <c r="D7" s="50"/>
      <c r="E7" s="50"/>
      <c r="F7" s="50"/>
      <c r="G7" s="50"/>
      <c r="H7" s="50"/>
      <c r="I7" s="50"/>
      <c r="J7" s="50"/>
      <c r="K7" s="50"/>
      <c r="L7" s="50"/>
      <c r="AD7" t="s">
        <v>136</v>
      </c>
      <c r="AE7">
        <v>3000</v>
      </c>
      <c r="AF7">
        <v>2000</v>
      </c>
      <c r="AG7">
        <f t="shared" si="0"/>
        <v>5000</v>
      </c>
    </row>
    <row r="8" spans="1:35" x14ac:dyDescent="0.2">
      <c r="C8" s="21" t="s">
        <v>15</v>
      </c>
      <c r="D8" s="21"/>
      <c r="E8" s="21"/>
      <c r="F8" s="21"/>
      <c r="G8" s="21"/>
      <c r="H8" s="21"/>
      <c r="I8" s="21"/>
      <c r="J8" s="21"/>
      <c r="K8" s="21"/>
      <c r="L8" s="21"/>
      <c r="AD8" t="s">
        <v>137</v>
      </c>
      <c r="AE8">
        <v>3000</v>
      </c>
      <c r="AF8">
        <v>2000</v>
      </c>
      <c r="AG8">
        <f t="shared" si="0"/>
        <v>5000</v>
      </c>
    </row>
    <row r="9" spans="1:35" x14ac:dyDescent="0.2">
      <c r="C9" s="72" t="s">
        <v>735</v>
      </c>
      <c r="D9" s="72"/>
      <c r="E9" s="72"/>
      <c r="F9" s="72"/>
      <c r="G9" s="72"/>
      <c r="H9" s="72"/>
      <c r="I9" s="72"/>
      <c r="J9" s="72"/>
      <c r="K9" s="72"/>
      <c r="L9" s="72"/>
      <c r="AD9" t="s">
        <v>138</v>
      </c>
      <c r="AE9">
        <v>1250</v>
      </c>
      <c r="AF9">
        <v>1250</v>
      </c>
      <c r="AG9">
        <f t="shared" si="0"/>
        <v>2500</v>
      </c>
    </row>
    <row r="10" spans="1:35" x14ac:dyDescent="0.2">
      <c r="C10" s="61" t="s">
        <v>16</v>
      </c>
      <c r="D10" s="61"/>
      <c r="E10" s="61"/>
      <c r="F10" s="61"/>
      <c r="G10" s="61"/>
      <c r="H10" s="61"/>
      <c r="I10" s="61"/>
      <c r="J10" s="61"/>
      <c r="K10" s="61"/>
      <c r="L10" s="61"/>
      <c r="AD10" t="s">
        <v>139</v>
      </c>
      <c r="AE10">
        <v>2000</v>
      </c>
      <c r="AF10">
        <v>2000</v>
      </c>
      <c r="AG10">
        <f t="shared" si="0"/>
        <v>4000</v>
      </c>
    </row>
    <row r="11" spans="1:35" ht="15.75" x14ac:dyDescent="0.3">
      <c r="B11" s="14" t="s">
        <v>11</v>
      </c>
      <c r="C11" s="29" t="s">
        <v>624</v>
      </c>
      <c r="D11" s="21"/>
      <c r="E11" s="21"/>
      <c r="F11" s="21"/>
      <c r="G11" s="21"/>
      <c r="H11" s="21"/>
      <c r="I11" s="21"/>
      <c r="J11" s="21"/>
      <c r="K11" s="21"/>
      <c r="L11" s="21"/>
      <c r="AD11" t="s">
        <v>152</v>
      </c>
      <c r="AE11">
        <v>3000</v>
      </c>
      <c r="AF11">
        <v>2000</v>
      </c>
      <c r="AG11">
        <f t="shared" si="0"/>
        <v>5000</v>
      </c>
    </row>
    <row r="12" spans="1:35" x14ac:dyDescent="0.2">
      <c r="B12" s="14"/>
      <c r="C12" s="74" t="s">
        <v>475</v>
      </c>
      <c r="D12" s="72"/>
      <c r="E12" s="72"/>
      <c r="F12" s="72"/>
      <c r="G12" s="72"/>
      <c r="H12" s="72"/>
      <c r="I12" s="72"/>
      <c r="J12" s="72"/>
      <c r="K12" s="72"/>
      <c r="L12" s="72"/>
      <c r="AD12" t="s">
        <v>140</v>
      </c>
      <c r="AE12">
        <v>2500</v>
      </c>
      <c r="AF12">
        <v>1500</v>
      </c>
      <c r="AG12">
        <f t="shared" si="0"/>
        <v>4000</v>
      </c>
    </row>
    <row r="13" spans="1:35" x14ac:dyDescent="0.2">
      <c r="B13" s="14"/>
      <c r="C13" s="76" t="s">
        <v>476</v>
      </c>
      <c r="D13" s="61"/>
      <c r="E13" s="61"/>
      <c r="F13" s="61"/>
      <c r="G13" s="61"/>
      <c r="H13" s="61"/>
      <c r="I13" s="61"/>
      <c r="J13" s="61"/>
      <c r="K13" s="61"/>
      <c r="L13" s="61"/>
    </row>
    <row r="14" spans="1:35" x14ac:dyDescent="0.2">
      <c r="B14" t="s">
        <v>678</v>
      </c>
      <c r="C14" t="s">
        <v>681</v>
      </c>
    </row>
    <row r="16" spans="1:35" x14ac:dyDescent="0.2">
      <c r="L16" s="4"/>
    </row>
    <row r="17" spans="2:35" x14ac:dyDescent="0.2">
      <c r="D17" s="184" t="s">
        <v>17</v>
      </c>
      <c r="E17" s="184"/>
      <c r="F17" s="184"/>
      <c r="G17" s="42"/>
      <c r="H17" s="47" t="s">
        <v>470</v>
      </c>
      <c r="I17" s="182" t="s">
        <v>18</v>
      </c>
      <c r="J17" s="182"/>
      <c r="K17" s="77" t="s">
        <v>19</v>
      </c>
      <c r="L17" s="183" t="s">
        <v>20</v>
      </c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</row>
    <row r="18" spans="2:35" ht="15.75" x14ac:dyDescent="0.3">
      <c r="D18" s="131" t="s">
        <v>528</v>
      </c>
      <c r="E18" s="131" t="s">
        <v>529</v>
      </c>
      <c r="F18" s="131" t="s">
        <v>622</v>
      </c>
      <c r="G18" s="43"/>
      <c r="H18" s="48" t="s">
        <v>230</v>
      </c>
      <c r="I18" s="134" t="s">
        <v>528</v>
      </c>
      <c r="J18" s="134" t="s">
        <v>529</v>
      </c>
      <c r="K18" s="78" t="s">
        <v>23</v>
      </c>
      <c r="L18" s="143" t="s">
        <v>24</v>
      </c>
      <c r="M18" s="143" t="s">
        <v>25</v>
      </c>
      <c r="N18" s="143" t="s">
        <v>26</v>
      </c>
      <c r="O18" s="143" t="s">
        <v>27</v>
      </c>
      <c r="P18" s="143" t="s">
        <v>28</v>
      </c>
      <c r="Q18" s="143" t="s">
        <v>29</v>
      </c>
      <c r="R18" s="143" t="s">
        <v>30</v>
      </c>
      <c r="S18" s="143" t="s">
        <v>31</v>
      </c>
      <c r="T18" s="143" t="s">
        <v>32</v>
      </c>
      <c r="U18" s="143" t="s">
        <v>33</v>
      </c>
      <c r="V18" s="143" t="s">
        <v>34</v>
      </c>
      <c r="W18" s="143" t="s">
        <v>35</v>
      </c>
      <c r="X18" s="143" t="s">
        <v>36</v>
      </c>
      <c r="Y18" s="143" t="s">
        <v>37</v>
      </c>
      <c r="AD18" t="s">
        <v>21</v>
      </c>
      <c r="AE18" t="s">
        <v>22</v>
      </c>
      <c r="AF18" t="s">
        <v>21</v>
      </c>
      <c r="AG18" t="s">
        <v>22</v>
      </c>
      <c r="AH18" t="s">
        <v>21</v>
      </c>
      <c r="AI18" t="s">
        <v>22</v>
      </c>
    </row>
    <row r="19" spans="2:35" x14ac:dyDescent="0.2">
      <c r="C19" t="s">
        <v>13</v>
      </c>
      <c r="D19" s="131" t="s">
        <v>38</v>
      </c>
      <c r="E19" s="131" t="s">
        <v>38</v>
      </c>
      <c r="F19" s="131" t="s">
        <v>38</v>
      </c>
      <c r="G19" s="39" t="s">
        <v>350</v>
      </c>
      <c r="H19" s="49" t="s">
        <v>150</v>
      </c>
      <c r="I19" s="134" t="s">
        <v>38</v>
      </c>
      <c r="J19" s="134" t="s">
        <v>38</v>
      </c>
      <c r="K19" s="66"/>
      <c r="L19" s="143" t="s">
        <v>38</v>
      </c>
      <c r="M19" s="143" t="s">
        <v>38</v>
      </c>
      <c r="N19" s="143" t="s">
        <v>38</v>
      </c>
      <c r="O19" s="143" t="s">
        <v>38</v>
      </c>
      <c r="P19" s="143" t="s">
        <v>38</v>
      </c>
      <c r="Q19" s="143" t="s">
        <v>38</v>
      </c>
      <c r="R19" s="143" t="s">
        <v>38</v>
      </c>
      <c r="S19" s="143" t="s">
        <v>38</v>
      </c>
      <c r="T19" s="143" t="s">
        <v>38</v>
      </c>
      <c r="U19" s="143" t="s">
        <v>38</v>
      </c>
      <c r="V19" s="143" t="s">
        <v>38</v>
      </c>
      <c r="W19" s="143" t="s">
        <v>38</v>
      </c>
      <c r="X19" s="143" t="s">
        <v>38</v>
      </c>
      <c r="Y19" s="143" t="s">
        <v>38</v>
      </c>
      <c r="AD19" t="s">
        <v>147</v>
      </c>
      <c r="AE19" t="s">
        <v>147</v>
      </c>
      <c r="AF19" t="s">
        <v>148</v>
      </c>
      <c r="AG19" t="s">
        <v>148</v>
      </c>
      <c r="AH19" t="s">
        <v>89</v>
      </c>
      <c r="AI19" t="s">
        <v>89</v>
      </c>
    </row>
    <row r="20" spans="2:35" x14ac:dyDescent="0.2">
      <c r="B20">
        <v>1</v>
      </c>
      <c r="C20" s="9" t="str">
        <f>IF(zony!AC20=0,"nezadáno",zony!D20)</f>
        <v>Kanceláře 1 osoba</v>
      </c>
      <c r="D20" s="9">
        <f>IF(zony!AC20=1,IF(H20="A",AH20,IF(H20="B",AD20,IF(H20="C",AF20,0))),0)</f>
        <v>2183</v>
      </c>
      <c r="E20" s="9">
        <f>IF(zony!AC20=1,IF(H20="A",AI20,IF(H20="B",AE20,IF(H20="C",AG20,0))),0)</f>
        <v>636</v>
      </c>
      <c r="F20" s="9">
        <f>D20+E20</f>
        <v>2819</v>
      </c>
      <c r="G20" s="13" t="str">
        <f>IF(zony!AC20=1,IF(AND(D20&lt;=0,E20&lt;=0),"nulová doba!","ok"),"nedef. zóna")</f>
        <v>ok</v>
      </c>
      <c r="H20" s="44" t="s">
        <v>148</v>
      </c>
      <c r="I20" s="16"/>
      <c r="J20" s="16"/>
      <c r="K20" s="79" t="s">
        <v>142</v>
      </c>
      <c r="L20" s="68">
        <v>7</v>
      </c>
      <c r="M20" s="68">
        <v>18</v>
      </c>
      <c r="N20" s="68">
        <v>7</v>
      </c>
      <c r="O20" s="68">
        <v>18</v>
      </c>
      <c r="P20" s="68">
        <v>7</v>
      </c>
      <c r="Q20" s="68">
        <v>18</v>
      </c>
      <c r="R20" s="68">
        <v>7</v>
      </c>
      <c r="S20" s="68">
        <v>18</v>
      </c>
      <c r="T20" s="68">
        <v>7</v>
      </c>
      <c r="U20" s="68">
        <v>17</v>
      </c>
      <c r="V20" s="68">
        <v>0</v>
      </c>
      <c r="W20" s="68">
        <v>0</v>
      </c>
      <c r="X20" s="68">
        <v>0</v>
      </c>
      <c r="Y20" s="68">
        <v>0</v>
      </c>
      <c r="AD20">
        <f>VLOOKUP(K20,$AD$3:$AF$12,2,FALSE)</f>
        <v>0</v>
      </c>
      <c r="AE20">
        <f>VLOOKUP(K20,$AD$3:$AF$12,3,FALSE)</f>
        <v>0</v>
      </c>
      <c r="AF20">
        <f>data!AC4+data!AC58+data!AC112+data!AC165+data!AC218+data!AC272+data!AC325</f>
        <v>2183</v>
      </c>
      <c r="AG20">
        <f>data!BF4+data!BF58+data!BF112+data!BF165+data!BF218+data!BF272+data!BF325</f>
        <v>636</v>
      </c>
      <c r="AH20">
        <f>IF(ISNUMBER(I20),ABS(I20),0)</f>
        <v>0</v>
      </c>
      <c r="AI20">
        <f>IF(ISNUMBER(J20),ABS(J20),0)</f>
        <v>0</v>
      </c>
    </row>
    <row r="21" spans="2:35" x14ac:dyDescent="0.2">
      <c r="B21">
        <v>2</v>
      </c>
      <c r="C21" s="9" t="str">
        <f>IF(zony!AC21=0,"nezadáno",zony!D21)</f>
        <v>Kanceláře 2 osoby</v>
      </c>
      <c r="D21" s="9">
        <f>IF(zony!AC21=1,IF(H21="A",AH21,IF(H21="B",AD21,IF(H21="C",AF21,0))),0)</f>
        <v>2183</v>
      </c>
      <c r="E21" s="9">
        <f>IF(zony!AC21=1,IF(H21="A",AI21,IF(H21="B",AE21,IF(H21="C",AG21,0))),0)</f>
        <v>636</v>
      </c>
      <c r="F21" s="9">
        <f t="shared" ref="F21:F29" si="1">D21+E21</f>
        <v>2819</v>
      </c>
      <c r="G21" s="13" t="str">
        <f>IF(zony!AC21=1,IF(AND(D21&lt;=0,E21&lt;=0),"nulová doba!","ok"),"nedef. zóna")</f>
        <v>ok</v>
      </c>
      <c r="H21" s="44" t="s">
        <v>148</v>
      </c>
      <c r="I21" s="16"/>
      <c r="J21" s="16"/>
      <c r="K21" s="158" t="s">
        <v>142</v>
      </c>
      <c r="L21" s="68">
        <v>7</v>
      </c>
      <c r="M21" s="68">
        <v>18</v>
      </c>
      <c r="N21" s="68">
        <v>7</v>
      </c>
      <c r="O21" s="68">
        <v>18</v>
      </c>
      <c r="P21" s="68">
        <v>7</v>
      </c>
      <c r="Q21" s="68">
        <v>18</v>
      </c>
      <c r="R21" s="68">
        <v>7</v>
      </c>
      <c r="S21" s="68">
        <v>18</v>
      </c>
      <c r="T21" s="68">
        <v>7</v>
      </c>
      <c r="U21" s="68">
        <v>17</v>
      </c>
      <c r="V21" s="68">
        <v>0</v>
      </c>
      <c r="W21" s="68">
        <v>0</v>
      </c>
      <c r="X21" s="68">
        <v>0</v>
      </c>
      <c r="Y21" s="68">
        <v>0</v>
      </c>
      <c r="AD21">
        <f>VLOOKUP(K21,$AD$3:$AF$12,2,FALSE)</f>
        <v>0</v>
      </c>
      <c r="AE21">
        <f t="shared" ref="AE21:AE29" si="2">VLOOKUP(K21,$AD$3:$AF$12,3,FALSE)</f>
        <v>0</v>
      </c>
      <c r="AF21">
        <f>data!AC5+data!AC59+data!AC113+data!AC166+data!AC219+data!AC273+data!AC326</f>
        <v>2183</v>
      </c>
      <c r="AG21">
        <f>data!BF5+data!BF59+data!BF113+data!BF166+data!BF219+data!BF273+data!BF326</f>
        <v>636</v>
      </c>
      <c r="AH21">
        <f t="shared" ref="AH21:AH29" si="3">IF(ISNUMBER(I21),ABS(I21),0)</f>
        <v>0</v>
      </c>
      <c r="AI21">
        <f t="shared" ref="AI21:AI29" si="4">IF(ISNUMBER(J21),ABS(J21),0)</f>
        <v>0</v>
      </c>
    </row>
    <row r="22" spans="2:35" x14ac:dyDescent="0.2">
      <c r="B22">
        <v>3</v>
      </c>
      <c r="C22" s="9" t="str">
        <f>IF(zony!AC22=0,"nezadáno",zony!D22)</f>
        <v>Zasedací místnost</v>
      </c>
      <c r="D22" s="9">
        <f>IF(zony!AC22=1,IF(H22="A",AH22,IF(H22="B",AD22,IF(H22="C",AF22,0))),0)</f>
        <v>2183</v>
      </c>
      <c r="E22" s="9">
        <f>IF(zony!AC22=1,IF(H22="A",AI22,IF(H22="B",AE22,IF(H22="C",AG22,0))),0)</f>
        <v>636</v>
      </c>
      <c r="F22" s="9">
        <f t="shared" si="1"/>
        <v>2819</v>
      </c>
      <c r="G22" s="13" t="str">
        <f>IF(zony!AC22=1,IF(AND(D22&lt;=0,E22&lt;=0),"nulová doba!","ok"),"nedef. zóna")</f>
        <v>ok</v>
      </c>
      <c r="H22" s="44" t="s">
        <v>148</v>
      </c>
      <c r="I22" s="16"/>
      <c r="J22" s="16"/>
      <c r="K22" s="158" t="s">
        <v>142</v>
      </c>
      <c r="L22" s="68">
        <v>7</v>
      </c>
      <c r="M22" s="68">
        <v>18</v>
      </c>
      <c r="N22" s="68">
        <v>7</v>
      </c>
      <c r="O22" s="68">
        <v>18</v>
      </c>
      <c r="P22" s="68">
        <v>7</v>
      </c>
      <c r="Q22" s="68">
        <v>18</v>
      </c>
      <c r="R22" s="68">
        <v>7</v>
      </c>
      <c r="S22" s="68">
        <v>18</v>
      </c>
      <c r="T22" s="68">
        <v>7</v>
      </c>
      <c r="U22" s="68">
        <v>17</v>
      </c>
      <c r="V22" s="68">
        <v>0</v>
      </c>
      <c r="W22" s="68">
        <v>0</v>
      </c>
      <c r="X22" s="68">
        <v>0</v>
      </c>
      <c r="Y22" s="68">
        <v>0</v>
      </c>
      <c r="AD22">
        <f t="shared" ref="AD22:AD29" si="5">VLOOKUP(K22,$AD$3:$AF$12,2,FALSE)</f>
        <v>0</v>
      </c>
      <c r="AE22">
        <f t="shared" si="2"/>
        <v>0</v>
      </c>
      <c r="AF22">
        <f>data!AC6+data!AC60+data!AC114+data!AC167+data!AC220+data!AC274+data!AC327</f>
        <v>2183</v>
      </c>
      <c r="AG22">
        <f>data!BF6+data!BF60+data!BF114+data!BF167+data!BF220+data!BF274+data!BF327</f>
        <v>636</v>
      </c>
      <c r="AH22">
        <f t="shared" si="3"/>
        <v>0</v>
      </c>
      <c r="AI22">
        <f t="shared" si="4"/>
        <v>0</v>
      </c>
    </row>
    <row r="23" spans="2:35" x14ac:dyDescent="0.2">
      <c r="B23">
        <v>4</v>
      </c>
      <c r="C23" s="9" t="str">
        <f>IF(zony!AC23=0,"nezadáno",zony!D23)</f>
        <v>WC</v>
      </c>
      <c r="D23" s="9">
        <f>IF(zony!AC23=1,IF(H23="A",AH23,IF(H23="B",AD23,IF(H23="C",AF23,0))),0)</f>
        <v>2183</v>
      </c>
      <c r="E23" s="9">
        <f>IF(zony!AC23=1,IF(H23="A",AI23,IF(H23="B",AE23,IF(H23="C",AG23,0))),0)</f>
        <v>636</v>
      </c>
      <c r="F23" s="9">
        <f t="shared" si="1"/>
        <v>2819</v>
      </c>
      <c r="G23" s="13" t="str">
        <f>IF(zony!AC23=1,IF(AND(D23&lt;=0,E23&lt;=0),"nulová doba!","ok"),"nedef. zóna")</f>
        <v>ok</v>
      </c>
      <c r="H23" s="44" t="s">
        <v>148</v>
      </c>
      <c r="I23" s="16"/>
      <c r="J23" s="16"/>
      <c r="K23" s="158" t="s">
        <v>142</v>
      </c>
      <c r="L23" s="68">
        <v>7</v>
      </c>
      <c r="M23" s="68">
        <v>18</v>
      </c>
      <c r="N23" s="68">
        <v>7</v>
      </c>
      <c r="O23" s="68">
        <v>18</v>
      </c>
      <c r="P23" s="68">
        <v>7</v>
      </c>
      <c r="Q23" s="68">
        <v>18</v>
      </c>
      <c r="R23" s="68">
        <v>7</v>
      </c>
      <c r="S23" s="68">
        <v>18</v>
      </c>
      <c r="T23" s="68">
        <v>7</v>
      </c>
      <c r="U23" s="68">
        <v>17</v>
      </c>
      <c r="V23" s="68">
        <v>0</v>
      </c>
      <c r="W23" s="68">
        <v>0</v>
      </c>
      <c r="X23" s="68">
        <v>0</v>
      </c>
      <c r="Y23" s="68">
        <v>0</v>
      </c>
      <c r="AD23">
        <f t="shared" si="5"/>
        <v>0</v>
      </c>
      <c r="AE23">
        <f t="shared" si="2"/>
        <v>0</v>
      </c>
      <c r="AF23">
        <f>data!AC7+data!AC61+data!AC115+data!AC168+data!AC221+data!AC275+data!AC328</f>
        <v>2183</v>
      </c>
      <c r="AG23">
        <f>data!BF7+data!BF61+data!BF115+data!BF168+data!BF221+data!BF275+data!BF328</f>
        <v>636</v>
      </c>
      <c r="AH23">
        <f t="shared" si="3"/>
        <v>0</v>
      </c>
      <c r="AI23">
        <f t="shared" si="4"/>
        <v>0</v>
      </c>
    </row>
    <row r="24" spans="2:35" x14ac:dyDescent="0.2">
      <c r="B24">
        <v>5</v>
      </c>
      <c r="C24" s="9" t="str">
        <f>IF(zony!AC24=0,"nezadáno",zony!D24)</f>
        <v>Recepce</v>
      </c>
      <c r="D24" s="9">
        <f>IF(zony!AC24=1,IF(H24="A",AH24,IF(H24="B",AD24,IF(H24="C",AF24,0))),0)</f>
        <v>2183</v>
      </c>
      <c r="E24" s="9">
        <f>IF(zony!AC24=1,IF(H24="A",AI24,IF(H24="B",AE24,IF(H24="C",AG24,0))),0)</f>
        <v>636</v>
      </c>
      <c r="F24" s="9">
        <f t="shared" si="1"/>
        <v>2819</v>
      </c>
      <c r="G24" s="13" t="str">
        <f>IF(zony!AC24=1,IF(AND(D24&lt;=0,E24&lt;=0),"nulová doba!","ok"),"nedef. zóna")</f>
        <v>ok</v>
      </c>
      <c r="H24" s="44" t="s">
        <v>148</v>
      </c>
      <c r="I24" s="16"/>
      <c r="J24" s="16"/>
      <c r="K24" s="79" t="s">
        <v>142</v>
      </c>
      <c r="L24" s="68">
        <v>7</v>
      </c>
      <c r="M24" s="68">
        <v>18</v>
      </c>
      <c r="N24" s="68">
        <v>7</v>
      </c>
      <c r="O24" s="68">
        <v>18</v>
      </c>
      <c r="P24" s="68">
        <v>7</v>
      </c>
      <c r="Q24" s="68">
        <v>18</v>
      </c>
      <c r="R24" s="68">
        <v>7</v>
      </c>
      <c r="S24" s="68">
        <v>18</v>
      </c>
      <c r="T24" s="68">
        <v>7</v>
      </c>
      <c r="U24" s="68">
        <v>17</v>
      </c>
      <c r="V24" s="68">
        <v>0</v>
      </c>
      <c r="W24" s="68">
        <v>0</v>
      </c>
      <c r="X24" s="68">
        <v>0</v>
      </c>
      <c r="Y24" s="68">
        <v>0</v>
      </c>
      <c r="AD24">
        <f t="shared" si="5"/>
        <v>0</v>
      </c>
      <c r="AE24">
        <f t="shared" si="2"/>
        <v>0</v>
      </c>
      <c r="AF24">
        <f>data!AC8+data!AC62+data!AC116+data!AC169+data!AC222+data!AC276+data!AC329</f>
        <v>2183</v>
      </c>
      <c r="AG24">
        <f>data!BF8+data!BF62+data!BF116+data!BF169+data!BF222+data!BF276+data!BF329</f>
        <v>636</v>
      </c>
      <c r="AH24">
        <f t="shared" si="3"/>
        <v>0</v>
      </c>
      <c r="AI24">
        <f t="shared" si="4"/>
        <v>0</v>
      </c>
    </row>
    <row r="25" spans="2:35" x14ac:dyDescent="0.2">
      <c r="B25">
        <v>6</v>
      </c>
      <c r="C25" s="9" t="str">
        <f>IF(zony!AC25=0,"nezadáno",zony!D25)</f>
        <v>Kuchyňka</v>
      </c>
      <c r="D25" s="9">
        <f>IF(zony!AC25=1,IF(H25="A",AH25,IF(H25="B",AD25,IF(H25="C",AF25,0))),0)</f>
        <v>2183</v>
      </c>
      <c r="E25" s="9">
        <f>IF(zony!AC25=1,IF(H25="A",AI25,IF(H25="B",AE25,IF(H25="C",AG25,0))),0)</f>
        <v>636</v>
      </c>
      <c r="F25" s="9">
        <f t="shared" si="1"/>
        <v>2819</v>
      </c>
      <c r="G25" s="13" t="str">
        <f>IF(zony!AC25=1,IF(AND(D25&lt;=0,E25&lt;=0),"nulová doba!","ok"),"nedef. zóna")</f>
        <v>ok</v>
      </c>
      <c r="H25" s="44" t="s">
        <v>148</v>
      </c>
      <c r="I25" s="16"/>
      <c r="J25" s="16"/>
      <c r="K25" s="79" t="s">
        <v>142</v>
      </c>
      <c r="L25" s="68">
        <v>7</v>
      </c>
      <c r="M25" s="68">
        <v>18</v>
      </c>
      <c r="N25" s="68">
        <v>7</v>
      </c>
      <c r="O25" s="68">
        <v>18</v>
      </c>
      <c r="P25" s="68">
        <v>7</v>
      </c>
      <c r="Q25" s="68">
        <v>18</v>
      </c>
      <c r="R25" s="68">
        <v>7</v>
      </c>
      <c r="S25" s="68">
        <v>18</v>
      </c>
      <c r="T25" s="68">
        <v>7</v>
      </c>
      <c r="U25" s="68">
        <v>17</v>
      </c>
      <c r="V25" s="68">
        <v>0</v>
      </c>
      <c r="W25" s="68">
        <v>0</v>
      </c>
      <c r="X25" s="68">
        <v>0</v>
      </c>
      <c r="Y25" s="68">
        <v>0</v>
      </c>
      <c r="AD25">
        <f t="shared" si="5"/>
        <v>0</v>
      </c>
      <c r="AE25">
        <f t="shared" si="2"/>
        <v>0</v>
      </c>
      <c r="AF25">
        <f>data!AC9+data!AC63+data!AC117+data!AC170+data!AC223+data!AC277+data!AC330</f>
        <v>2183</v>
      </c>
      <c r="AG25">
        <f>data!BF9+data!BF63+data!BF117+data!BF170+data!BF223+data!BF277+data!BF330</f>
        <v>636</v>
      </c>
      <c r="AH25">
        <f t="shared" si="3"/>
        <v>0</v>
      </c>
      <c r="AI25">
        <f t="shared" si="4"/>
        <v>0</v>
      </c>
    </row>
    <row r="26" spans="2:35" x14ac:dyDescent="0.2">
      <c r="B26">
        <v>7</v>
      </c>
      <c r="C26" s="9" t="str">
        <f>IF(zony!AC26=0,"nezadáno",zony!D26)</f>
        <v>nezadáno</v>
      </c>
      <c r="D26" s="9">
        <f>IF(zony!AC26=1,IF(H26="A",AH26,IF(H26="B",AD26,IF(H26="C",AF26,0))),0)</f>
        <v>0</v>
      </c>
      <c r="E26" s="9">
        <f>IF(zony!AC26=1,IF(H26="A",AI26,IF(H26="B",AE26,IF(H26="C",AG26,0))),0)</f>
        <v>0</v>
      </c>
      <c r="F26" s="9">
        <f t="shared" si="1"/>
        <v>0</v>
      </c>
      <c r="G26" s="13" t="str">
        <f>IF(zony!AC26=1,IF(AND(D26&lt;=0,E26&lt;=0),"nulová doba!","ok"),"nedef. zóna")</f>
        <v>nedef. zóna</v>
      </c>
      <c r="H26" s="44" t="s">
        <v>147</v>
      </c>
      <c r="I26" s="16"/>
      <c r="J26" s="16"/>
      <c r="K26" s="79" t="s">
        <v>142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AD26">
        <f t="shared" si="5"/>
        <v>0</v>
      </c>
      <c r="AE26">
        <f t="shared" si="2"/>
        <v>0</v>
      </c>
      <c r="AF26">
        <f>data!AC10+data!AC64+data!AC118+data!AC171+data!AC224+data!AC278+data!AC331</f>
        <v>0</v>
      </c>
      <c r="AG26">
        <f>data!BF10+data!BF64+data!BF118+data!BF171+data!BF224+data!BF278+data!BF331</f>
        <v>0</v>
      </c>
      <c r="AH26">
        <f t="shared" si="3"/>
        <v>0</v>
      </c>
      <c r="AI26">
        <f t="shared" si="4"/>
        <v>0</v>
      </c>
    </row>
    <row r="27" spans="2:35" x14ac:dyDescent="0.2">
      <c r="B27">
        <v>8</v>
      </c>
      <c r="C27" s="9" t="str">
        <f>IF(zony!AC27=0,"nezadáno",zony!D27)</f>
        <v>nezadáno</v>
      </c>
      <c r="D27" s="9">
        <f>IF(zony!AC27=1,IF(H27="A",AH27,IF(H27="B",AD27,IF(H27="C",AF27,0))),0)</f>
        <v>0</v>
      </c>
      <c r="E27" s="9">
        <f>IF(zony!AC27=1,IF(H27="A",AI27,IF(H27="B",AE27,IF(H27="C",AG27,0))),0)</f>
        <v>0</v>
      </c>
      <c r="F27" s="9">
        <f t="shared" si="1"/>
        <v>0</v>
      </c>
      <c r="G27" s="13" t="str">
        <f>IF(zony!AC27=1,IF(AND(D27&lt;=0,E27&lt;=0),"nulová doba!","ok"),"nedef. zóna")</f>
        <v>nedef. zóna</v>
      </c>
      <c r="H27" s="44" t="s">
        <v>147</v>
      </c>
      <c r="I27" s="16"/>
      <c r="J27" s="16"/>
      <c r="K27" s="79" t="s">
        <v>142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AD27">
        <f t="shared" si="5"/>
        <v>0</v>
      </c>
      <c r="AE27">
        <f t="shared" si="2"/>
        <v>0</v>
      </c>
      <c r="AF27">
        <f>data!AC11+data!AC65+data!AC119+data!AC172+data!AC225+data!AC279+data!AC332</f>
        <v>0</v>
      </c>
      <c r="AG27">
        <f>data!BF11+data!BF65+data!BF119+data!BF172+data!BF225+data!BF279+data!BF332</f>
        <v>0</v>
      </c>
      <c r="AH27">
        <f t="shared" si="3"/>
        <v>0</v>
      </c>
      <c r="AI27">
        <f t="shared" si="4"/>
        <v>0</v>
      </c>
    </row>
    <row r="28" spans="2:35" x14ac:dyDescent="0.2">
      <c r="B28">
        <v>9</v>
      </c>
      <c r="C28" s="9" t="str">
        <f>IF(zony!AC28=0,"nezadáno",zony!D28)</f>
        <v>nezadáno</v>
      </c>
      <c r="D28" s="9">
        <f>IF(zony!AC28=1,IF(H28="A",AH28,IF(H28="B",AD28,IF(H28="C",AF28,0))),0)</f>
        <v>0</v>
      </c>
      <c r="E28" s="9">
        <f>IF(zony!AC28=1,IF(H28="A",AI28,IF(H28="B",AE28,IF(H28="C",AG28,0))),0)</f>
        <v>0</v>
      </c>
      <c r="F28" s="9">
        <f t="shared" si="1"/>
        <v>0</v>
      </c>
      <c r="G28" s="13" t="str">
        <f>IF(zony!AC28=1,IF(AND(D28&lt;=0,E28&lt;=0),"nulová doba!","ok"),"nedef. zóna")</f>
        <v>nedef. zóna</v>
      </c>
      <c r="H28" s="44" t="s">
        <v>147</v>
      </c>
      <c r="I28" s="16"/>
      <c r="J28" s="16"/>
      <c r="K28" s="79" t="s">
        <v>142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AD28">
        <f t="shared" si="5"/>
        <v>0</v>
      </c>
      <c r="AE28">
        <f t="shared" si="2"/>
        <v>0</v>
      </c>
      <c r="AF28">
        <f>data!AC12+data!AC66+data!AC120+data!AC173+data!AC226+data!AC280+data!AC333</f>
        <v>0</v>
      </c>
      <c r="AG28">
        <f>data!BF12+data!BF66+data!BF120+data!BF173+data!BF226+data!BF280+data!BF333</f>
        <v>0</v>
      </c>
      <c r="AH28">
        <f t="shared" si="3"/>
        <v>0</v>
      </c>
      <c r="AI28">
        <f t="shared" si="4"/>
        <v>0</v>
      </c>
    </row>
    <row r="29" spans="2:35" x14ac:dyDescent="0.2">
      <c r="B29">
        <v>10</v>
      </c>
      <c r="C29" s="9" t="str">
        <f>IF(zony!AC29=0,"nezadáno",zony!D29)</f>
        <v>nezadáno</v>
      </c>
      <c r="D29" s="9">
        <f>IF(zony!AC29=1,IF(H29="A",AH29,IF(H29="B",AD29,IF(H29="C",AF29,0))),0)</f>
        <v>0</v>
      </c>
      <c r="E29" s="9">
        <f>IF(zony!AC29=1,IF(H29="A",AI29,IF(H29="B",AE29,IF(H29="C",AG29,0))),0)</f>
        <v>0</v>
      </c>
      <c r="F29" s="9">
        <f t="shared" si="1"/>
        <v>0</v>
      </c>
      <c r="G29" s="13" t="str">
        <f>IF(zony!AC29=1,IF(AND(D29&lt;=0,E29&lt;=0),"nulová doba!","ok"),"nedef. zóna")</f>
        <v>nedef. zóna</v>
      </c>
      <c r="H29" s="44" t="s">
        <v>147</v>
      </c>
      <c r="I29" s="16"/>
      <c r="J29" s="16"/>
      <c r="K29" s="79" t="s">
        <v>142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AD29">
        <f t="shared" si="5"/>
        <v>0</v>
      </c>
      <c r="AE29">
        <f t="shared" si="2"/>
        <v>0</v>
      </c>
      <c r="AF29">
        <f>data!AC13+data!AC67+data!AC121+data!AC174+data!AC227+data!AC281+data!AC334</f>
        <v>0</v>
      </c>
      <c r="AG29">
        <f>data!BF13+data!BF67+data!BF121+data!BF174+data!BF227+data!BF281+data!BF334</f>
        <v>0</v>
      </c>
      <c r="AH29">
        <f t="shared" si="3"/>
        <v>0</v>
      </c>
      <c r="AI29">
        <f t="shared" si="4"/>
        <v>0</v>
      </c>
    </row>
    <row r="30" spans="2:35" x14ac:dyDescent="0.2">
      <c r="B30">
        <v>11</v>
      </c>
      <c r="C30" s="9" t="str">
        <f>IF(zony!AC30=0,"nezadáno",zony!D30)</f>
        <v>nezadáno</v>
      </c>
      <c r="D30" s="9">
        <f>IF(zony!AC30=1,IF(H30="A",AH30,IF(H30="B",AD30,IF(H30="C",AF30,0))),0)</f>
        <v>0</v>
      </c>
      <c r="E30" s="9">
        <f>IF(zony!AC30=1,IF(H30="A",AI30,IF(H30="B",AE30,IF(H30="C",AG30,0))),0)</f>
        <v>0</v>
      </c>
      <c r="F30" s="9">
        <f t="shared" ref="F30:F69" si="6">D30+E30</f>
        <v>0</v>
      </c>
      <c r="G30" s="13" t="str">
        <f>IF(zony!AC30=1,IF(AND(D30&lt;=0,E30&lt;=0),"nulová doba!","ok"),"nedef. zóna")</f>
        <v>nedef. zóna</v>
      </c>
      <c r="H30" s="44" t="s">
        <v>147</v>
      </c>
      <c r="I30" s="16"/>
      <c r="J30" s="16"/>
      <c r="K30" s="79" t="s">
        <v>142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AD30">
        <f t="shared" ref="AD30:AD69" si="7">VLOOKUP(K30,$AD$3:$AF$12,2,FALSE)</f>
        <v>0</v>
      </c>
      <c r="AE30">
        <f t="shared" ref="AE30:AE69" si="8">VLOOKUP(K30,$AD$3:$AF$12,3,FALSE)</f>
        <v>0</v>
      </c>
      <c r="AF30">
        <f>data!AC14+data!AC68+data!AC122+data!AC175+data!AC228+data!AC282+data!AC335</f>
        <v>0</v>
      </c>
      <c r="AG30">
        <f>data!BF14+data!BF68+data!BF122+data!BF175+data!BF228+data!BF282+data!BF335</f>
        <v>0</v>
      </c>
      <c r="AH30">
        <f t="shared" ref="AH30:AH69" si="9">IF(ISNUMBER(I30),ABS(I30),0)</f>
        <v>0</v>
      </c>
      <c r="AI30">
        <f t="shared" ref="AI30:AI69" si="10">IF(ISNUMBER(J30),ABS(J30),0)</f>
        <v>0</v>
      </c>
    </row>
    <row r="31" spans="2:35" x14ac:dyDescent="0.2">
      <c r="B31">
        <v>12</v>
      </c>
      <c r="C31" s="9" t="str">
        <f>IF(zony!AC31=0,"nezadáno",zony!D31)</f>
        <v>nezadáno</v>
      </c>
      <c r="D31" s="9">
        <f>IF(zony!AC31=1,IF(H31="A",AH31,IF(H31="B",AD31,IF(H31="C",AF31,0))),0)</f>
        <v>0</v>
      </c>
      <c r="E31" s="9">
        <f>IF(zony!AC31=1,IF(H31="A",AI31,IF(H31="B",AE31,IF(H31="C",AG31,0))),0)</f>
        <v>0</v>
      </c>
      <c r="F31" s="9">
        <f t="shared" si="6"/>
        <v>0</v>
      </c>
      <c r="G31" s="13" t="str">
        <f>IF(zony!AC31=1,IF(AND(D31&lt;=0,E31&lt;=0),"nulová doba!","ok"),"nedef. zóna")</f>
        <v>nedef. zóna</v>
      </c>
      <c r="H31" s="44" t="s">
        <v>147</v>
      </c>
      <c r="I31" s="16"/>
      <c r="J31" s="16"/>
      <c r="K31" s="79" t="s">
        <v>142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AD31">
        <f t="shared" si="7"/>
        <v>0</v>
      </c>
      <c r="AE31">
        <f t="shared" si="8"/>
        <v>0</v>
      </c>
      <c r="AF31">
        <f>data!AC15+data!AC69+data!AC123+data!AC176+data!AC229+data!AC283+data!AC336</f>
        <v>0</v>
      </c>
      <c r="AG31">
        <f>data!BF15+data!BF69+data!BF123+data!BF176+data!BF229+data!BF283+data!BF336</f>
        <v>0</v>
      </c>
      <c r="AH31">
        <f t="shared" si="9"/>
        <v>0</v>
      </c>
      <c r="AI31">
        <f t="shared" si="10"/>
        <v>0</v>
      </c>
    </row>
    <row r="32" spans="2:35" x14ac:dyDescent="0.2">
      <c r="B32">
        <v>13</v>
      </c>
      <c r="C32" s="9" t="str">
        <f>IF(zony!AC32=0,"nezadáno",zony!D32)</f>
        <v>nezadáno</v>
      </c>
      <c r="D32" s="9">
        <f>IF(zony!AC32=1,IF(H32="A",AH32,IF(H32="B",AD32,IF(H32="C",AF32,0))),0)</f>
        <v>0</v>
      </c>
      <c r="E32" s="9">
        <f>IF(zony!AC32=1,IF(H32="A",AI32,IF(H32="B",AE32,IF(H32="C",AG32,0))),0)</f>
        <v>0</v>
      </c>
      <c r="F32" s="9">
        <f t="shared" si="6"/>
        <v>0</v>
      </c>
      <c r="G32" s="13" t="str">
        <f>IF(zony!AC32=1,IF(AND(D32&lt;=0,E32&lt;=0),"nulová doba!","ok"),"nedef. zóna")</f>
        <v>nedef. zóna</v>
      </c>
      <c r="H32" s="44" t="s">
        <v>147</v>
      </c>
      <c r="I32" s="16"/>
      <c r="J32" s="16"/>
      <c r="K32" s="79" t="s">
        <v>142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AD32">
        <f t="shared" si="7"/>
        <v>0</v>
      </c>
      <c r="AE32">
        <f t="shared" si="8"/>
        <v>0</v>
      </c>
      <c r="AF32">
        <f>data!AC16+data!AC70+data!AC124+data!AC177+data!AC230+data!AC284+data!AC337</f>
        <v>0</v>
      </c>
      <c r="AG32">
        <f>data!BF16+data!BF70+data!BF124+data!BF177+data!BF230+data!BF284+data!BF337</f>
        <v>0</v>
      </c>
      <c r="AH32">
        <f t="shared" si="9"/>
        <v>0</v>
      </c>
      <c r="AI32">
        <f t="shared" si="10"/>
        <v>0</v>
      </c>
    </row>
    <row r="33" spans="2:35" x14ac:dyDescent="0.2">
      <c r="B33">
        <v>14</v>
      </c>
      <c r="C33" s="9" t="str">
        <f>IF(zony!AC33=0,"nezadáno",zony!D33)</f>
        <v>nezadáno</v>
      </c>
      <c r="D33" s="9">
        <f>IF(zony!AC33=1,IF(H33="A",AH33,IF(H33="B",AD33,IF(H33="C",AF33,0))),0)</f>
        <v>0</v>
      </c>
      <c r="E33" s="9">
        <f>IF(zony!AC33=1,IF(H33="A",AI33,IF(H33="B",AE33,IF(H33="C",AG33,0))),0)</f>
        <v>0</v>
      </c>
      <c r="F33" s="9">
        <f t="shared" si="6"/>
        <v>0</v>
      </c>
      <c r="G33" s="13" t="str">
        <f>IF(zony!AC33=1,IF(AND(D33&lt;=0,E33&lt;=0),"nulová doba!","ok"),"nedef. zóna")</f>
        <v>nedef. zóna</v>
      </c>
      <c r="H33" s="44" t="s">
        <v>147</v>
      </c>
      <c r="I33" s="16"/>
      <c r="J33" s="16"/>
      <c r="K33" s="79" t="s">
        <v>142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AD33">
        <f t="shared" si="7"/>
        <v>0</v>
      </c>
      <c r="AE33">
        <f t="shared" si="8"/>
        <v>0</v>
      </c>
      <c r="AF33">
        <f>data!AC17+data!AC71+data!AC125+data!AC178+data!AC231+data!AC285+data!AC338</f>
        <v>0</v>
      </c>
      <c r="AG33">
        <f>data!BF17+data!BF71+data!BF125+data!BF178+data!BF231+data!BF285+data!BF338</f>
        <v>0</v>
      </c>
      <c r="AH33">
        <f t="shared" si="9"/>
        <v>0</v>
      </c>
      <c r="AI33">
        <f t="shared" si="10"/>
        <v>0</v>
      </c>
    </row>
    <row r="34" spans="2:35" x14ac:dyDescent="0.2">
      <c r="B34">
        <v>15</v>
      </c>
      <c r="C34" s="9" t="str">
        <f>IF(zony!AC34=0,"nezadáno",zony!D34)</f>
        <v>nezadáno</v>
      </c>
      <c r="D34" s="9">
        <f>IF(zony!AC34=1,IF(H34="A",AH34,IF(H34="B",AD34,IF(H34="C",AF34,0))),0)</f>
        <v>0</v>
      </c>
      <c r="E34" s="9">
        <f>IF(zony!AC34=1,IF(H34="A",AI34,IF(H34="B",AE34,IF(H34="C",AG34,0))),0)</f>
        <v>0</v>
      </c>
      <c r="F34" s="9">
        <f t="shared" si="6"/>
        <v>0</v>
      </c>
      <c r="G34" s="13" t="str">
        <f>IF(zony!AC34=1,IF(AND(D34&lt;=0,E34&lt;=0),"nulová doba!","ok"),"nedef. zóna")</f>
        <v>nedef. zóna</v>
      </c>
      <c r="H34" s="44" t="s">
        <v>147</v>
      </c>
      <c r="I34" s="16"/>
      <c r="J34" s="16"/>
      <c r="K34" s="79" t="s">
        <v>142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AD34">
        <f t="shared" si="7"/>
        <v>0</v>
      </c>
      <c r="AE34">
        <f t="shared" si="8"/>
        <v>0</v>
      </c>
      <c r="AF34">
        <f>data!AC18+data!AC72+data!AC126+data!AC179+data!AC232+data!AC286+data!AC339</f>
        <v>0</v>
      </c>
      <c r="AG34">
        <f>data!BF18+data!BF72+data!BF126+data!BF179+data!BF232+data!BF286+data!BF339</f>
        <v>0</v>
      </c>
      <c r="AH34">
        <f t="shared" si="9"/>
        <v>0</v>
      </c>
      <c r="AI34">
        <f t="shared" si="10"/>
        <v>0</v>
      </c>
    </row>
    <row r="35" spans="2:35" x14ac:dyDescent="0.2">
      <c r="B35">
        <v>16</v>
      </c>
      <c r="C35" s="9" t="str">
        <f>IF(zony!AC35=0,"nezadáno",zony!D35)</f>
        <v>nezadáno</v>
      </c>
      <c r="D35" s="9">
        <f>IF(zony!AC35=1,IF(H35="A",AH35,IF(H35="B",AD35,IF(H35="C",AF35,0))),0)</f>
        <v>0</v>
      </c>
      <c r="E35" s="9">
        <f>IF(zony!AC35=1,IF(H35="A",AI35,IF(H35="B",AE35,IF(H35="C",AG35,0))),0)</f>
        <v>0</v>
      </c>
      <c r="F35" s="9">
        <f t="shared" si="6"/>
        <v>0</v>
      </c>
      <c r="G35" s="13" t="str">
        <f>IF(zony!AC35=1,IF(AND(D35&lt;=0,E35&lt;=0),"nulová doba!","ok"),"nedef. zóna")</f>
        <v>nedef. zóna</v>
      </c>
      <c r="H35" s="44" t="s">
        <v>147</v>
      </c>
      <c r="I35" s="16"/>
      <c r="J35" s="16"/>
      <c r="K35" s="79" t="s">
        <v>142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AD35">
        <f t="shared" si="7"/>
        <v>0</v>
      </c>
      <c r="AE35">
        <f t="shared" si="8"/>
        <v>0</v>
      </c>
      <c r="AF35">
        <f>data!AC19+data!AC73+data!AC127+data!AC180+data!AC233+data!AC287+data!AC340</f>
        <v>0</v>
      </c>
      <c r="AG35">
        <f>data!BF19+data!BF73+data!BF127+data!BF180+data!BF233+data!BF287+data!BF340</f>
        <v>0</v>
      </c>
      <c r="AH35">
        <f t="shared" si="9"/>
        <v>0</v>
      </c>
      <c r="AI35">
        <f t="shared" si="10"/>
        <v>0</v>
      </c>
    </row>
    <row r="36" spans="2:35" x14ac:dyDescent="0.2">
      <c r="B36">
        <v>17</v>
      </c>
      <c r="C36" s="9" t="str">
        <f>IF(zony!AC36=0,"nezadáno",zony!D36)</f>
        <v>nezadáno</v>
      </c>
      <c r="D36" s="9">
        <f>IF(zony!AC36=1,IF(H36="A",AH36,IF(H36="B",AD36,IF(H36="C",AF36,0))),0)</f>
        <v>0</v>
      </c>
      <c r="E36" s="9">
        <f>IF(zony!AC36=1,IF(H36="A",AI36,IF(H36="B",AE36,IF(H36="C",AG36,0))),0)</f>
        <v>0</v>
      </c>
      <c r="F36" s="9">
        <f t="shared" si="6"/>
        <v>0</v>
      </c>
      <c r="G36" s="13" t="str">
        <f>IF(zony!AC36=1,IF(AND(D36&lt;=0,E36&lt;=0),"nulová doba!","ok"),"nedef. zóna")</f>
        <v>nedef. zóna</v>
      </c>
      <c r="H36" s="44" t="s">
        <v>147</v>
      </c>
      <c r="I36" s="16"/>
      <c r="J36" s="16"/>
      <c r="K36" s="79" t="s">
        <v>142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AD36">
        <f t="shared" si="7"/>
        <v>0</v>
      </c>
      <c r="AE36">
        <f t="shared" si="8"/>
        <v>0</v>
      </c>
      <c r="AF36">
        <f>data!AC20+data!AC74+data!AC128+data!AC181+data!AC234+data!AC288+data!AC341</f>
        <v>0</v>
      </c>
      <c r="AG36">
        <f>data!BF20+data!BF74+data!BF128+data!BF181+data!BF234+data!BF288+data!BF341</f>
        <v>0</v>
      </c>
      <c r="AH36">
        <f t="shared" si="9"/>
        <v>0</v>
      </c>
      <c r="AI36">
        <f t="shared" si="10"/>
        <v>0</v>
      </c>
    </row>
    <row r="37" spans="2:35" x14ac:dyDescent="0.2">
      <c r="B37">
        <v>18</v>
      </c>
      <c r="C37" s="9" t="str">
        <f>IF(zony!AC37=0,"nezadáno",zony!D37)</f>
        <v>nezadáno</v>
      </c>
      <c r="D37" s="9">
        <f>IF(zony!AC37=1,IF(H37="A",AH37,IF(H37="B",AD37,IF(H37="C",AF37,0))),0)</f>
        <v>0</v>
      </c>
      <c r="E37" s="9">
        <f>IF(zony!AC37=1,IF(H37="A",AI37,IF(H37="B",AE37,IF(H37="C",AG37,0))),0)</f>
        <v>0</v>
      </c>
      <c r="F37" s="9">
        <f t="shared" si="6"/>
        <v>0</v>
      </c>
      <c r="G37" s="13" t="str">
        <f>IF(zony!AC37=1,IF(AND(D37&lt;=0,E37&lt;=0),"nulová doba!","ok"),"nedef. zóna")</f>
        <v>nedef. zóna</v>
      </c>
      <c r="H37" s="44" t="s">
        <v>147</v>
      </c>
      <c r="I37" s="16"/>
      <c r="J37" s="16"/>
      <c r="K37" s="79" t="s">
        <v>142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AD37">
        <f t="shared" si="7"/>
        <v>0</v>
      </c>
      <c r="AE37">
        <f t="shared" si="8"/>
        <v>0</v>
      </c>
      <c r="AF37">
        <f>data!AC21+data!AC75+data!AC129+data!AC182+data!AC235+data!AC289+data!AC342</f>
        <v>0</v>
      </c>
      <c r="AG37">
        <f>data!BF21+data!BF75+data!BF129+data!BF182+data!BF235+data!BF289+data!BF342</f>
        <v>0</v>
      </c>
      <c r="AH37">
        <f t="shared" si="9"/>
        <v>0</v>
      </c>
      <c r="AI37">
        <f t="shared" si="10"/>
        <v>0</v>
      </c>
    </row>
    <row r="38" spans="2:35" x14ac:dyDescent="0.2">
      <c r="B38">
        <v>19</v>
      </c>
      <c r="C38" s="9" t="str">
        <f>IF(zony!AC38=0,"nezadáno",zony!D38)</f>
        <v>nezadáno</v>
      </c>
      <c r="D38" s="9">
        <f>IF(zony!AC38=1,IF(H38="A",AH38,IF(H38="B",AD38,IF(H38="C",AF38,0))),0)</f>
        <v>0</v>
      </c>
      <c r="E38" s="9">
        <f>IF(zony!AC38=1,IF(H38="A",AI38,IF(H38="B",AE38,IF(H38="C",AG38,0))),0)</f>
        <v>0</v>
      </c>
      <c r="F38" s="9">
        <f t="shared" si="6"/>
        <v>0</v>
      </c>
      <c r="G38" s="13" t="str">
        <f>IF(zony!AC38=1,IF(AND(D38&lt;=0,E38&lt;=0),"nulová doba!","ok"),"nedef. zóna")</f>
        <v>nedef. zóna</v>
      </c>
      <c r="H38" s="44" t="s">
        <v>147</v>
      </c>
      <c r="I38" s="16"/>
      <c r="J38" s="16"/>
      <c r="K38" s="79" t="s">
        <v>142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AD38">
        <f t="shared" si="7"/>
        <v>0</v>
      </c>
      <c r="AE38">
        <f t="shared" si="8"/>
        <v>0</v>
      </c>
      <c r="AF38">
        <f>data!AC22+data!AC76+data!AC130+data!AC183+data!AC236+data!AC290+data!AC343</f>
        <v>0</v>
      </c>
      <c r="AG38">
        <f>data!BF22+data!BF76+data!BF130+data!BF183+data!BF236+data!BF290+data!BF343</f>
        <v>0</v>
      </c>
      <c r="AH38">
        <f t="shared" si="9"/>
        <v>0</v>
      </c>
      <c r="AI38">
        <f t="shared" si="10"/>
        <v>0</v>
      </c>
    </row>
    <row r="39" spans="2:35" x14ac:dyDescent="0.2">
      <c r="B39">
        <v>20</v>
      </c>
      <c r="C39" s="9" t="str">
        <f>IF(zony!AC39=0,"nezadáno",zony!D39)</f>
        <v>nezadáno</v>
      </c>
      <c r="D39" s="9">
        <f>IF(zony!AC39=1,IF(H39="A",AH39,IF(H39="B",AD39,IF(H39="C",AF39,0))),0)</f>
        <v>0</v>
      </c>
      <c r="E39" s="9">
        <f>IF(zony!AC39=1,IF(H39="A",AI39,IF(H39="B",AE39,IF(H39="C",AG39,0))),0)</f>
        <v>0</v>
      </c>
      <c r="F39" s="9">
        <f t="shared" si="6"/>
        <v>0</v>
      </c>
      <c r="G39" s="13" t="str">
        <f>IF(zony!AC39=1,IF(AND(D39&lt;=0,E39&lt;=0),"nulová doba!","ok"),"nedef. zóna")</f>
        <v>nedef. zóna</v>
      </c>
      <c r="H39" s="44" t="s">
        <v>147</v>
      </c>
      <c r="I39" s="16"/>
      <c r="J39" s="16"/>
      <c r="K39" s="79" t="s">
        <v>142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AD39">
        <f t="shared" si="7"/>
        <v>0</v>
      </c>
      <c r="AE39">
        <f t="shared" si="8"/>
        <v>0</v>
      </c>
      <c r="AF39">
        <f>data!AC23+data!AC77+data!AC131+data!AC184+data!AC237+data!AC291+data!AC344</f>
        <v>0</v>
      </c>
      <c r="AG39">
        <f>data!BF23+data!BF77+data!BF131+data!BF184+data!BF237+data!BF291+data!BF344</f>
        <v>0</v>
      </c>
      <c r="AH39">
        <f t="shared" si="9"/>
        <v>0</v>
      </c>
      <c r="AI39">
        <f t="shared" si="10"/>
        <v>0</v>
      </c>
    </row>
    <row r="40" spans="2:35" x14ac:dyDescent="0.2">
      <c r="B40">
        <v>21</v>
      </c>
      <c r="C40" s="9" t="str">
        <f>IF(zony!AC40=0,"nezadáno",zony!D40)</f>
        <v>nezadáno</v>
      </c>
      <c r="D40" s="9">
        <f>IF(zony!AC40=1,IF(H40="A",AH40,IF(H40="B",AD40,IF(H40="C",AF40,0))),0)</f>
        <v>0</v>
      </c>
      <c r="E40" s="9">
        <f>IF(zony!AC40=1,IF(H40="A",AI40,IF(H40="B",AE40,IF(H40="C",AG40,0))),0)</f>
        <v>0</v>
      </c>
      <c r="F40" s="9">
        <f t="shared" si="6"/>
        <v>0</v>
      </c>
      <c r="G40" s="13" t="str">
        <f>IF(zony!AC40=1,IF(AND(D40&lt;=0,E40&lt;=0),"nulová doba!","ok"),"nedef. zóna")</f>
        <v>nedef. zóna</v>
      </c>
      <c r="H40" s="44" t="s">
        <v>147</v>
      </c>
      <c r="I40" s="16"/>
      <c r="J40" s="16"/>
      <c r="K40" s="79" t="s">
        <v>142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AD40">
        <f t="shared" si="7"/>
        <v>0</v>
      </c>
      <c r="AE40">
        <f t="shared" si="8"/>
        <v>0</v>
      </c>
      <c r="AF40">
        <f>data!AC24+data!AC78+data!AC132+data!AC185+data!AC238+data!AC292+data!AC345</f>
        <v>0</v>
      </c>
      <c r="AG40">
        <f>data!BF24+data!BF78+data!BF132+data!BF185+data!BF238+data!BF292+data!BF345</f>
        <v>0</v>
      </c>
      <c r="AH40">
        <f t="shared" si="9"/>
        <v>0</v>
      </c>
      <c r="AI40">
        <f t="shared" si="10"/>
        <v>0</v>
      </c>
    </row>
    <row r="41" spans="2:35" x14ac:dyDescent="0.2">
      <c r="B41">
        <v>22</v>
      </c>
      <c r="C41" s="9" t="str">
        <f>IF(zony!AC41=0,"nezadáno",zony!D41)</f>
        <v>nezadáno</v>
      </c>
      <c r="D41" s="9">
        <f>IF(zony!AC41=1,IF(H41="A",AH41,IF(H41="B",AD41,IF(H41="C",AF41,0))),0)</f>
        <v>0</v>
      </c>
      <c r="E41" s="9">
        <f>IF(zony!AC41=1,IF(H41="A",AI41,IF(H41="B",AE41,IF(H41="C",AG41,0))),0)</f>
        <v>0</v>
      </c>
      <c r="F41" s="9">
        <f t="shared" si="6"/>
        <v>0</v>
      </c>
      <c r="G41" s="13" t="str">
        <f>IF(zony!AC41=1,IF(AND(D41&lt;=0,E41&lt;=0),"nulová doba!","ok"),"nedef. zóna")</f>
        <v>nedef. zóna</v>
      </c>
      <c r="H41" s="44" t="s">
        <v>147</v>
      </c>
      <c r="I41" s="16"/>
      <c r="J41" s="16"/>
      <c r="K41" s="79" t="s">
        <v>142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AD41">
        <f t="shared" si="7"/>
        <v>0</v>
      </c>
      <c r="AE41">
        <f t="shared" si="8"/>
        <v>0</v>
      </c>
      <c r="AF41">
        <f>data!AC25+data!AC79+data!AC133+data!AC186+data!AC239+data!AC293+data!AC346</f>
        <v>0</v>
      </c>
      <c r="AG41">
        <f>data!BF25+data!BF79+data!BF133+data!BF186+data!BF239+data!BF293+data!BF346</f>
        <v>0</v>
      </c>
      <c r="AH41">
        <f t="shared" si="9"/>
        <v>0</v>
      </c>
      <c r="AI41">
        <f t="shared" si="10"/>
        <v>0</v>
      </c>
    </row>
    <row r="42" spans="2:35" x14ac:dyDescent="0.2">
      <c r="B42">
        <v>23</v>
      </c>
      <c r="C42" s="9" t="str">
        <f>IF(zony!AC42=0,"nezadáno",zony!D42)</f>
        <v>nezadáno</v>
      </c>
      <c r="D42" s="9">
        <f>IF(zony!AC42=1,IF(H42="A",AH42,IF(H42="B",AD42,IF(H42="C",AF42,0))),0)</f>
        <v>0</v>
      </c>
      <c r="E42" s="9">
        <f>IF(zony!AC42=1,IF(H42="A",AI42,IF(H42="B",AE42,IF(H42="C",AG42,0))),0)</f>
        <v>0</v>
      </c>
      <c r="F42" s="9">
        <f t="shared" si="6"/>
        <v>0</v>
      </c>
      <c r="G42" s="13" t="str">
        <f>IF(zony!AC42=1,IF(AND(D42&lt;=0,E42&lt;=0),"nulová doba!","ok"),"nedef. zóna")</f>
        <v>nedef. zóna</v>
      </c>
      <c r="H42" s="44" t="s">
        <v>147</v>
      </c>
      <c r="I42" s="16"/>
      <c r="J42" s="16"/>
      <c r="K42" s="79" t="s">
        <v>142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AD42">
        <f t="shared" si="7"/>
        <v>0</v>
      </c>
      <c r="AE42">
        <f t="shared" si="8"/>
        <v>0</v>
      </c>
      <c r="AF42">
        <f>data!AC26+data!AC80+data!AC134+data!AC187+data!AC240+data!AC294+data!AC347</f>
        <v>0</v>
      </c>
      <c r="AG42">
        <f>data!BF26+data!BF80+data!BF134+data!BF187+data!BF240+data!BF294+data!BF347</f>
        <v>0</v>
      </c>
      <c r="AH42">
        <f t="shared" si="9"/>
        <v>0</v>
      </c>
      <c r="AI42">
        <f t="shared" si="10"/>
        <v>0</v>
      </c>
    </row>
    <row r="43" spans="2:35" x14ac:dyDescent="0.2">
      <c r="B43">
        <v>24</v>
      </c>
      <c r="C43" s="9" t="str">
        <f>IF(zony!AC43=0,"nezadáno",zony!D43)</f>
        <v>nezadáno</v>
      </c>
      <c r="D43" s="9">
        <f>IF(zony!AC43=1,IF(H43="A",AH43,IF(H43="B",AD43,IF(H43="C",AF43,0))),0)</f>
        <v>0</v>
      </c>
      <c r="E43" s="9">
        <f>IF(zony!AC43=1,IF(H43="A",AI43,IF(H43="B",AE43,IF(H43="C",AG43,0))),0)</f>
        <v>0</v>
      </c>
      <c r="F43" s="9">
        <f t="shared" si="6"/>
        <v>0</v>
      </c>
      <c r="G43" s="13" t="str">
        <f>IF(zony!AC43=1,IF(AND(D43&lt;=0,E43&lt;=0),"nulová doba!","ok"),"nedef. zóna")</f>
        <v>nedef. zóna</v>
      </c>
      <c r="H43" s="44" t="s">
        <v>147</v>
      </c>
      <c r="I43" s="16"/>
      <c r="J43" s="16"/>
      <c r="K43" s="79" t="s">
        <v>142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AD43">
        <f t="shared" si="7"/>
        <v>0</v>
      </c>
      <c r="AE43">
        <f t="shared" si="8"/>
        <v>0</v>
      </c>
      <c r="AF43">
        <f>data!AC27+data!AC81+data!AC135+data!AC188+data!AC241+data!AC295+data!AC348</f>
        <v>0</v>
      </c>
      <c r="AG43">
        <f>data!BF27+data!BF81+data!BF135+data!BF188+data!BF241+data!BF295+data!BF348</f>
        <v>0</v>
      </c>
      <c r="AH43">
        <f t="shared" si="9"/>
        <v>0</v>
      </c>
      <c r="AI43">
        <f t="shared" si="10"/>
        <v>0</v>
      </c>
    </row>
    <row r="44" spans="2:35" x14ac:dyDescent="0.2">
      <c r="B44">
        <v>25</v>
      </c>
      <c r="C44" s="9" t="str">
        <f>IF(zony!AC44=0,"nezadáno",zony!D44)</f>
        <v>nezadáno</v>
      </c>
      <c r="D44" s="9">
        <f>IF(zony!AC44=1,IF(H44="A",AH44,IF(H44="B",AD44,IF(H44="C",AF44,0))),0)</f>
        <v>0</v>
      </c>
      <c r="E44" s="9">
        <f>IF(zony!AC44=1,IF(H44="A",AI44,IF(H44="B",AE44,IF(H44="C",AG44,0))),0)</f>
        <v>0</v>
      </c>
      <c r="F44" s="9">
        <f t="shared" si="6"/>
        <v>0</v>
      </c>
      <c r="G44" s="13" t="str">
        <f>IF(zony!AC44=1,IF(AND(D44&lt;=0,E44&lt;=0),"nulová doba!","ok"),"nedef. zóna")</f>
        <v>nedef. zóna</v>
      </c>
      <c r="H44" s="44" t="s">
        <v>147</v>
      </c>
      <c r="I44" s="16"/>
      <c r="J44" s="16"/>
      <c r="K44" s="79" t="s">
        <v>142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AD44">
        <f t="shared" si="7"/>
        <v>0</v>
      </c>
      <c r="AE44">
        <f t="shared" si="8"/>
        <v>0</v>
      </c>
      <c r="AF44">
        <f>data!AC28+data!AC82+data!AC136+data!AC189+data!AC242+data!AC296+data!AC349</f>
        <v>0</v>
      </c>
      <c r="AG44">
        <f>data!BF28+data!BF82+data!BF136+data!BF189+data!BF242+data!BF296+data!BF349</f>
        <v>0</v>
      </c>
      <c r="AH44">
        <f t="shared" si="9"/>
        <v>0</v>
      </c>
      <c r="AI44">
        <f t="shared" si="10"/>
        <v>0</v>
      </c>
    </row>
    <row r="45" spans="2:35" x14ac:dyDescent="0.2">
      <c r="B45">
        <v>26</v>
      </c>
      <c r="C45" s="9" t="str">
        <f>IF(zony!AC45=0,"nezadáno",zony!D45)</f>
        <v>nezadáno</v>
      </c>
      <c r="D45" s="9">
        <f>IF(zony!AC45=1,IF(H45="A",AH45,IF(H45="B",AD45,IF(H45="C",AF45,0))),0)</f>
        <v>0</v>
      </c>
      <c r="E45" s="9">
        <f>IF(zony!AC45=1,IF(H45="A",AI45,IF(H45="B",AE45,IF(H45="C",AG45,0))),0)</f>
        <v>0</v>
      </c>
      <c r="F45" s="9">
        <f t="shared" si="6"/>
        <v>0</v>
      </c>
      <c r="G45" s="13" t="str">
        <f>IF(zony!AC45=1,IF(AND(D45&lt;=0,E45&lt;=0),"nulová doba!","ok"),"nedef. zóna")</f>
        <v>nedef. zóna</v>
      </c>
      <c r="H45" s="44" t="s">
        <v>147</v>
      </c>
      <c r="I45" s="16"/>
      <c r="J45" s="16"/>
      <c r="K45" s="79" t="s">
        <v>142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AD45">
        <f t="shared" si="7"/>
        <v>0</v>
      </c>
      <c r="AE45">
        <f t="shared" si="8"/>
        <v>0</v>
      </c>
      <c r="AF45">
        <f>data!AC29+data!AC83+data!AC137+data!AC190+data!AC243+data!AC297+data!AC350</f>
        <v>0</v>
      </c>
      <c r="AG45">
        <f>data!BF29+data!BF83+data!BF137+data!BF190+data!BF243+data!BF297+data!BF350</f>
        <v>0</v>
      </c>
      <c r="AH45">
        <f t="shared" si="9"/>
        <v>0</v>
      </c>
      <c r="AI45">
        <f t="shared" si="10"/>
        <v>0</v>
      </c>
    </row>
    <row r="46" spans="2:35" x14ac:dyDescent="0.2">
      <c r="B46">
        <v>27</v>
      </c>
      <c r="C46" s="9" t="str">
        <f>IF(zony!AC46=0,"nezadáno",zony!D46)</f>
        <v>nezadáno</v>
      </c>
      <c r="D46" s="9">
        <f>IF(zony!AC46=1,IF(H46="A",AH46,IF(H46="B",AD46,IF(H46="C",AF46,0))),0)</f>
        <v>0</v>
      </c>
      <c r="E46" s="9">
        <f>IF(zony!AC46=1,IF(H46="A",AI46,IF(H46="B",AE46,IF(H46="C",AG46,0))),0)</f>
        <v>0</v>
      </c>
      <c r="F46" s="9">
        <f t="shared" si="6"/>
        <v>0</v>
      </c>
      <c r="G46" s="13" t="str">
        <f>IF(zony!AC46=1,IF(AND(D46&lt;=0,E46&lt;=0),"nulová doba!","ok"),"nedef. zóna")</f>
        <v>nedef. zóna</v>
      </c>
      <c r="H46" s="44" t="s">
        <v>147</v>
      </c>
      <c r="I46" s="16"/>
      <c r="J46" s="16"/>
      <c r="K46" s="79" t="s">
        <v>142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AD46">
        <f t="shared" si="7"/>
        <v>0</v>
      </c>
      <c r="AE46">
        <f t="shared" si="8"/>
        <v>0</v>
      </c>
      <c r="AF46">
        <f>data!AC30+data!AC84+data!AC138+data!AC191+data!AC244+data!AC298+data!AC351</f>
        <v>0</v>
      </c>
      <c r="AG46">
        <f>data!BF30+data!BF84+data!BF138+data!BF191+data!BF244+data!BF298+data!BF351</f>
        <v>0</v>
      </c>
      <c r="AH46">
        <f t="shared" si="9"/>
        <v>0</v>
      </c>
      <c r="AI46">
        <f t="shared" si="10"/>
        <v>0</v>
      </c>
    </row>
    <row r="47" spans="2:35" x14ac:dyDescent="0.2">
      <c r="B47">
        <v>28</v>
      </c>
      <c r="C47" s="9" t="str">
        <f>IF(zony!AC47=0,"nezadáno",zony!D47)</f>
        <v>nezadáno</v>
      </c>
      <c r="D47" s="9">
        <f>IF(zony!AC47=1,IF(H47="A",AH47,IF(H47="B",AD47,IF(H47="C",AF47,0))),0)</f>
        <v>0</v>
      </c>
      <c r="E47" s="9">
        <f>IF(zony!AC47=1,IF(H47="A",AI47,IF(H47="B",AE47,IF(H47="C",AG47,0))),0)</f>
        <v>0</v>
      </c>
      <c r="F47" s="9">
        <f t="shared" si="6"/>
        <v>0</v>
      </c>
      <c r="G47" s="13" t="str">
        <f>IF(zony!AC47=1,IF(AND(D47&lt;=0,E47&lt;=0),"nulová doba!","ok"),"nedef. zóna")</f>
        <v>nedef. zóna</v>
      </c>
      <c r="H47" s="44" t="s">
        <v>147</v>
      </c>
      <c r="I47" s="16"/>
      <c r="J47" s="16"/>
      <c r="K47" s="79" t="s">
        <v>142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AD47">
        <f t="shared" si="7"/>
        <v>0</v>
      </c>
      <c r="AE47">
        <f t="shared" si="8"/>
        <v>0</v>
      </c>
      <c r="AF47">
        <f>data!AC31+data!AC85+data!AC139+data!AC192+data!AC245+data!AC299+data!AC352</f>
        <v>0</v>
      </c>
      <c r="AG47">
        <f>data!BF31+data!BF85+data!BF139+data!BF192+data!BF245+data!BF299+data!BF352</f>
        <v>0</v>
      </c>
      <c r="AH47">
        <f t="shared" si="9"/>
        <v>0</v>
      </c>
      <c r="AI47">
        <f t="shared" si="10"/>
        <v>0</v>
      </c>
    </row>
    <row r="48" spans="2:35" x14ac:dyDescent="0.2">
      <c r="B48">
        <v>29</v>
      </c>
      <c r="C48" s="9" t="str">
        <f>IF(zony!AC48=0,"nezadáno",zony!D48)</f>
        <v>nezadáno</v>
      </c>
      <c r="D48" s="9">
        <f>IF(zony!AC48=1,IF(H48="A",AH48,IF(H48="B",AD48,IF(H48="C",AF48,0))),0)</f>
        <v>0</v>
      </c>
      <c r="E48" s="9">
        <f>IF(zony!AC48=1,IF(H48="A",AI48,IF(H48="B",AE48,IF(H48="C",AG48,0))),0)</f>
        <v>0</v>
      </c>
      <c r="F48" s="9">
        <f t="shared" si="6"/>
        <v>0</v>
      </c>
      <c r="G48" s="13" t="str">
        <f>IF(zony!AC48=1,IF(AND(D48&lt;=0,E48&lt;=0),"nulová doba!","ok"),"nedef. zóna")</f>
        <v>nedef. zóna</v>
      </c>
      <c r="H48" s="44" t="s">
        <v>147</v>
      </c>
      <c r="I48" s="16"/>
      <c r="J48" s="16"/>
      <c r="K48" s="79" t="s">
        <v>142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AD48">
        <f t="shared" si="7"/>
        <v>0</v>
      </c>
      <c r="AE48">
        <f t="shared" si="8"/>
        <v>0</v>
      </c>
      <c r="AF48">
        <f>data!AC32+data!AC86+data!AC140+data!AC193+data!AC246+data!AC300+data!AC353</f>
        <v>0</v>
      </c>
      <c r="AG48">
        <f>data!BF32+data!BF86+data!BF140+data!BF193+data!BF246+data!BF300+data!BF353</f>
        <v>0</v>
      </c>
      <c r="AH48">
        <f t="shared" si="9"/>
        <v>0</v>
      </c>
      <c r="AI48">
        <f t="shared" si="10"/>
        <v>0</v>
      </c>
    </row>
    <row r="49" spans="2:35" x14ac:dyDescent="0.2">
      <c r="B49">
        <v>30</v>
      </c>
      <c r="C49" s="9" t="str">
        <f>IF(zony!AC49=0,"nezadáno",zony!D49)</f>
        <v>nezadáno</v>
      </c>
      <c r="D49" s="9">
        <f>IF(zony!AC49=1,IF(H49="A",AH49,IF(H49="B",AD49,IF(H49="C",AF49,0))),0)</f>
        <v>0</v>
      </c>
      <c r="E49" s="9">
        <f>IF(zony!AC49=1,IF(H49="A",AI49,IF(H49="B",AE49,IF(H49="C",AG49,0))),0)</f>
        <v>0</v>
      </c>
      <c r="F49" s="9">
        <f t="shared" si="6"/>
        <v>0</v>
      </c>
      <c r="G49" s="13" t="str">
        <f>IF(zony!AC49=1,IF(AND(D49&lt;=0,E49&lt;=0),"nulová doba!","ok"),"nedef. zóna")</f>
        <v>nedef. zóna</v>
      </c>
      <c r="H49" s="44" t="s">
        <v>147</v>
      </c>
      <c r="I49" s="16"/>
      <c r="J49" s="16"/>
      <c r="K49" s="79" t="s">
        <v>142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AD49">
        <f t="shared" si="7"/>
        <v>0</v>
      </c>
      <c r="AE49">
        <f t="shared" si="8"/>
        <v>0</v>
      </c>
      <c r="AF49">
        <f>data!AC33+data!AC87+data!AC141+data!AC194+data!AC247+data!AC301+data!AC354</f>
        <v>0</v>
      </c>
      <c r="AG49">
        <f>data!BF33+data!BF87+data!BF141+data!BF194+data!BF247+data!BF301+data!BF354</f>
        <v>0</v>
      </c>
      <c r="AH49">
        <f t="shared" si="9"/>
        <v>0</v>
      </c>
      <c r="AI49">
        <f t="shared" si="10"/>
        <v>0</v>
      </c>
    </row>
    <row r="50" spans="2:35" x14ac:dyDescent="0.2">
      <c r="B50">
        <v>31</v>
      </c>
      <c r="C50" s="9" t="str">
        <f>IF(zony!AC50=0,"nezadáno",zony!D50)</f>
        <v>nezadáno</v>
      </c>
      <c r="D50" s="9">
        <f>IF(zony!AC50=1,IF(H50="A",AH50,IF(H50="B",AD50,IF(H50="C",AF50,0))),0)</f>
        <v>0</v>
      </c>
      <c r="E50" s="9">
        <f>IF(zony!AC50=1,IF(H50="A",AI50,IF(H50="B",AE50,IF(H50="C",AG50,0))),0)</f>
        <v>0</v>
      </c>
      <c r="F50" s="9">
        <f t="shared" si="6"/>
        <v>0</v>
      </c>
      <c r="G50" s="13" t="str">
        <f>IF(zony!AC50=1,IF(AND(D50&lt;=0,E50&lt;=0),"nulová doba!","ok"),"nedef. zóna")</f>
        <v>nedef. zóna</v>
      </c>
      <c r="H50" s="44" t="s">
        <v>147</v>
      </c>
      <c r="I50" s="16"/>
      <c r="J50" s="16"/>
      <c r="K50" s="79" t="s">
        <v>142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AD50">
        <f t="shared" si="7"/>
        <v>0</v>
      </c>
      <c r="AE50">
        <f t="shared" si="8"/>
        <v>0</v>
      </c>
      <c r="AF50">
        <f>data!AC34+data!AC88+data!AC142+data!AC195+data!AC248+data!AC302+data!AC355</f>
        <v>0</v>
      </c>
      <c r="AG50">
        <f>data!BF34+data!BF88+data!BF142+data!BF195+data!BF248+data!BF302+data!BF355</f>
        <v>0</v>
      </c>
      <c r="AH50">
        <f t="shared" si="9"/>
        <v>0</v>
      </c>
      <c r="AI50">
        <f t="shared" si="10"/>
        <v>0</v>
      </c>
    </row>
    <row r="51" spans="2:35" x14ac:dyDescent="0.2">
      <c r="B51">
        <v>32</v>
      </c>
      <c r="C51" s="9" t="str">
        <f>IF(zony!AC51=0,"nezadáno",zony!D51)</f>
        <v>nezadáno</v>
      </c>
      <c r="D51" s="9">
        <f>IF(zony!AC51=1,IF(H51="A",AH51,IF(H51="B",AD51,IF(H51="C",AF51,0))),0)</f>
        <v>0</v>
      </c>
      <c r="E51" s="9">
        <f>IF(zony!AC51=1,IF(H51="A",AI51,IF(H51="B",AE51,IF(H51="C",AG51,0))),0)</f>
        <v>0</v>
      </c>
      <c r="F51" s="9">
        <f t="shared" si="6"/>
        <v>0</v>
      </c>
      <c r="G51" s="13" t="str">
        <f>IF(zony!AC51=1,IF(AND(D51&lt;=0,E51&lt;=0),"nulová doba!","ok"),"nedef. zóna")</f>
        <v>nedef. zóna</v>
      </c>
      <c r="H51" s="44" t="s">
        <v>147</v>
      </c>
      <c r="I51" s="16"/>
      <c r="J51" s="16"/>
      <c r="K51" s="79" t="s">
        <v>142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  <c r="R51" s="68">
        <v>0</v>
      </c>
      <c r="S51" s="68">
        <v>0</v>
      </c>
      <c r="T51" s="68">
        <v>0</v>
      </c>
      <c r="U51" s="68">
        <v>0</v>
      </c>
      <c r="V51" s="68">
        <v>0</v>
      </c>
      <c r="W51" s="68">
        <v>0</v>
      </c>
      <c r="X51" s="68">
        <v>0</v>
      </c>
      <c r="Y51" s="68">
        <v>0</v>
      </c>
      <c r="AD51">
        <f t="shared" si="7"/>
        <v>0</v>
      </c>
      <c r="AE51">
        <f t="shared" si="8"/>
        <v>0</v>
      </c>
      <c r="AF51">
        <f>data!AC35+data!AC89+data!AC143+data!AC196+data!AC249+data!AC303+data!AC356</f>
        <v>0</v>
      </c>
      <c r="AG51">
        <f>data!BF35+data!BF89+data!BF143+data!BF196+data!BF249+data!BF303+data!BF356</f>
        <v>0</v>
      </c>
      <c r="AH51">
        <f t="shared" si="9"/>
        <v>0</v>
      </c>
      <c r="AI51">
        <f t="shared" si="10"/>
        <v>0</v>
      </c>
    </row>
    <row r="52" spans="2:35" x14ac:dyDescent="0.2">
      <c r="B52">
        <v>33</v>
      </c>
      <c r="C52" s="9" t="str">
        <f>IF(zony!AC52=0,"nezadáno",zony!D52)</f>
        <v>nezadáno</v>
      </c>
      <c r="D52" s="9">
        <f>IF(zony!AC52=1,IF(H52="A",AH52,IF(H52="B",AD52,IF(H52="C",AF52,0))),0)</f>
        <v>0</v>
      </c>
      <c r="E52" s="9">
        <f>IF(zony!AC52=1,IF(H52="A",AI52,IF(H52="B",AE52,IF(H52="C",AG52,0))),0)</f>
        <v>0</v>
      </c>
      <c r="F52" s="9">
        <f t="shared" si="6"/>
        <v>0</v>
      </c>
      <c r="G52" s="13" t="str">
        <f>IF(zony!AC52=1,IF(AND(D52&lt;=0,E52&lt;=0),"nulová doba!","ok"),"nedef. zóna")</f>
        <v>nedef. zóna</v>
      </c>
      <c r="H52" s="44" t="s">
        <v>147</v>
      </c>
      <c r="I52" s="16"/>
      <c r="J52" s="16"/>
      <c r="K52" s="79" t="s">
        <v>142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AD52">
        <f t="shared" si="7"/>
        <v>0</v>
      </c>
      <c r="AE52">
        <f t="shared" si="8"/>
        <v>0</v>
      </c>
      <c r="AF52">
        <f>data!AC36+data!AC90+data!AC144+data!AC197+data!AC250+data!AC304+data!AC357</f>
        <v>0</v>
      </c>
      <c r="AG52">
        <f>data!BF36+data!BF90+data!BF144+data!BF197+data!BF250+data!BF304+data!BF357</f>
        <v>0</v>
      </c>
      <c r="AH52">
        <f t="shared" si="9"/>
        <v>0</v>
      </c>
      <c r="AI52">
        <f t="shared" si="10"/>
        <v>0</v>
      </c>
    </row>
    <row r="53" spans="2:35" x14ac:dyDescent="0.2">
      <c r="B53">
        <v>34</v>
      </c>
      <c r="C53" s="9" t="str">
        <f>IF(zony!AC53=0,"nezadáno",zony!D53)</f>
        <v>nezadáno</v>
      </c>
      <c r="D53" s="9">
        <f>IF(zony!AC53=1,IF(H53="A",AH53,IF(H53="B",AD53,IF(H53="C",AF53,0))),0)</f>
        <v>0</v>
      </c>
      <c r="E53" s="9">
        <f>IF(zony!AC53=1,IF(H53="A",AI53,IF(H53="B",AE53,IF(H53="C",AG53,0))),0)</f>
        <v>0</v>
      </c>
      <c r="F53" s="9">
        <f t="shared" si="6"/>
        <v>0</v>
      </c>
      <c r="G53" s="13" t="str">
        <f>IF(zony!AC53=1,IF(AND(D53&lt;=0,E53&lt;=0),"nulová doba!","ok"),"nedef. zóna")</f>
        <v>nedef. zóna</v>
      </c>
      <c r="H53" s="44" t="s">
        <v>147</v>
      </c>
      <c r="I53" s="16"/>
      <c r="J53" s="16"/>
      <c r="K53" s="79" t="s">
        <v>142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  <c r="AD53">
        <f t="shared" si="7"/>
        <v>0</v>
      </c>
      <c r="AE53">
        <f t="shared" si="8"/>
        <v>0</v>
      </c>
      <c r="AF53">
        <f>data!AC37+data!AC91+data!AC145+data!AC198+data!AC251+data!AC305+data!AC358</f>
        <v>0</v>
      </c>
      <c r="AG53">
        <f>data!BF37+data!BF91+data!BF145+data!BF198+data!BF251+data!BF305+data!BF358</f>
        <v>0</v>
      </c>
      <c r="AH53">
        <f t="shared" si="9"/>
        <v>0</v>
      </c>
      <c r="AI53">
        <f t="shared" si="10"/>
        <v>0</v>
      </c>
    </row>
    <row r="54" spans="2:35" x14ac:dyDescent="0.2">
      <c r="B54">
        <v>35</v>
      </c>
      <c r="C54" s="9" t="str">
        <f>IF(zony!AC54=0,"nezadáno",zony!D54)</f>
        <v>nezadáno</v>
      </c>
      <c r="D54" s="9">
        <f>IF(zony!AC54=1,IF(H54="A",AH54,IF(H54="B",AD54,IF(H54="C",AF54,0))),0)</f>
        <v>0</v>
      </c>
      <c r="E54" s="9">
        <f>IF(zony!AC54=1,IF(H54="A",AI54,IF(H54="B",AE54,IF(H54="C",AG54,0))),0)</f>
        <v>0</v>
      </c>
      <c r="F54" s="9">
        <f t="shared" si="6"/>
        <v>0</v>
      </c>
      <c r="G54" s="13" t="str">
        <f>IF(zony!AC54=1,IF(AND(D54&lt;=0,E54&lt;=0),"nulová doba!","ok"),"nedef. zóna")</f>
        <v>nedef. zóna</v>
      </c>
      <c r="H54" s="44" t="s">
        <v>147</v>
      </c>
      <c r="I54" s="16"/>
      <c r="J54" s="16"/>
      <c r="K54" s="79" t="s">
        <v>142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8">
        <v>0</v>
      </c>
      <c r="X54" s="68">
        <v>0</v>
      </c>
      <c r="Y54" s="68">
        <v>0</v>
      </c>
      <c r="AD54">
        <f t="shared" si="7"/>
        <v>0</v>
      </c>
      <c r="AE54">
        <f t="shared" si="8"/>
        <v>0</v>
      </c>
      <c r="AF54">
        <f>data!AC38+data!AC92+data!AC146+data!AC199+data!AC252+data!AC306+data!AC359</f>
        <v>0</v>
      </c>
      <c r="AG54">
        <f>data!BF38+data!BF92+data!BF146+data!BF199+data!BF252+data!BF306+data!BF359</f>
        <v>0</v>
      </c>
      <c r="AH54">
        <f t="shared" si="9"/>
        <v>0</v>
      </c>
      <c r="AI54">
        <f t="shared" si="10"/>
        <v>0</v>
      </c>
    </row>
    <row r="55" spans="2:35" x14ac:dyDescent="0.2">
      <c r="B55">
        <v>36</v>
      </c>
      <c r="C55" s="9" t="str">
        <f>IF(zony!AC55=0,"nezadáno",zony!D55)</f>
        <v>nezadáno</v>
      </c>
      <c r="D55" s="9">
        <f>IF(zony!AC55=1,IF(H55="A",AH55,IF(H55="B",AD55,IF(H55="C",AF55,0))),0)</f>
        <v>0</v>
      </c>
      <c r="E55" s="9">
        <f>IF(zony!AC55=1,IF(H55="A",AI55,IF(H55="B",AE55,IF(H55="C",AG55,0))),0)</f>
        <v>0</v>
      </c>
      <c r="F55" s="9">
        <f t="shared" si="6"/>
        <v>0</v>
      </c>
      <c r="G55" s="13" t="str">
        <f>IF(zony!AC55=1,IF(AND(D55&lt;=0,E55&lt;=0),"nulová doba!","ok"),"nedef. zóna")</f>
        <v>nedef. zóna</v>
      </c>
      <c r="H55" s="44" t="s">
        <v>147</v>
      </c>
      <c r="I55" s="16"/>
      <c r="J55" s="16"/>
      <c r="K55" s="79" t="s">
        <v>142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68">
        <v>0</v>
      </c>
      <c r="AD55">
        <f t="shared" si="7"/>
        <v>0</v>
      </c>
      <c r="AE55">
        <f t="shared" si="8"/>
        <v>0</v>
      </c>
      <c r="AF55">
        <f>data!AC39+data!AC93+data!AC147+data!AC200+data!AC253+data!AC307+data!AC360</f>
        <v>0</v>
      </c>
      <c r="AG55">
        <f>data!BF39+data!BF93+data!BF147+data!BF200+data!BF253+data!BF307+data!BF360</f>
        <v>0</v>
      </c>
      <c r="AH55">
        <f t="shared" si="9"/>
        <v>0</v>
      </c>
      <c r="AI55">
        <f t="shared" si="10"/>
        <v>0</v>
      </c>
    </row>
    <row r="56" spans="2:35" x14ac:dyDescent="0.2">
      <c r="B56">
        <v>37</v>
      </c>
      <c r="C56" s="9" t="str">
        <f>IF(zony!AC56=0,"nezadáno",zony!D56)</f>
        <v>nezadáno</v>
      </c>
      <c r="D56" s="9">
        <f>IF(zony!AC56=1,IF(H56="A",AH56,IF(H56="B",AD56,IF(H56="C",AF56,0))),0)</f>
        <v>0</v>
      </c>
      <c r="E56" s="9">
        <f>IF(zony!AC56=1,IF(H56="A",AI56,IF(H56="B",AE56,IF(H56="C",AG56,0))),0)</f>
        <v>0</v>
      </c>
      <c r="F56" s="9">
        <f t="shared" si="6"/>
        <v>0</v>
      </c>
      <c r="G56" s="13" t="str">
        <f>IF(zony!AC56=1,IF(AND(D56&lt;=0,E56&lt;=0),"nulová doba!","ok"),"nedef. zóna")</f>
        <v>nedef. zóna</v>
      </c>
      <c r="H56" s="44" t="s">
        <v>147</v>
      </c>
      <c r="I56" s="16"/>
      <c r="J56" s="16"/>
      <c r="K56" s="79" t="s">
        <v>142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AD56">
        <f t="shared" si="7"/>
        <v>0</v>
      </c>
      <c r="AE56">
        <f t="shared" si="8"/>
        <v>0</v>
      </c>
      <c r="AF56">
        <f>data!AC40+data!AC94+data!AC148+data!AC201+data!AC254+data!AC308+data!AC361</f>
        <v>0</v>
      </c>
      <c r="AG56">
        <f>data!BF40+data!BF94+data!BF148+data!BF201+data!BF254+data!BF308+data!BF361</f>
        <v>0</v>
      </c>
      <c r="AH56">
        <f t="shared" si="9"/>
        <v>0</v>
      </c>
      <c r="AI56">
        <f t="shared" si="10"/>
        <v>0</v>
      </c>
    </row>
    <row r="57" spans="2:35" x14ac:dyDescent="0.2">
      <c r="B57">
        <v>38</v>
      </c>
      <c r="C57" s="9" t="str">
        <f>IF(zony!AC57=0,"nezadáno",zony!D57)</f>
        <v>nezadáno</v>
      </c>
      <c r="D57" s="9">
        <f>IF(zony!AC57=1,IF(H57="A",AH57,IF(H57="B",AD57,IF(H57="C",AF57,0))),0)</f>
        <v>0</v>
      </c>
      <c r="E57" s="9">
        <f>IF(zony!AC57=1,IF(H57="A",AI57,IF(H57="B",AE57,IF(H57="C",AG57,0))),0)</f>
        <v>0</v>
      </c>
      <c r="F57" s="9">
        <f t="shared" si="6"/>
        <v>0</v>
      </c>
      <c r="G57" s="13" t="str">
        <f>IF(zony!AC57=1,IF(AND(D57&lt;=0,E57&lt;=0),"nulová doba!","ok"),"nedef. zóna")</f>
        <v>nedef. zóna</v>
      </c>
      <c r="H57" s="44" t="s">
        <v>147</v>
      </c>
      <c r="I57" s="16"/>
      <c r="J57" s="16"/>
      <c r="K57" s="79" t="s">
        <v>142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8">
        <v>0</v>
      </c>
      <c r="X57" s="68">
        <v>0</v>
      </c>
      <c r="Y57" s="68">
        <v>0</v>
      </c>
      <c r="AD57">
        <f t="shared" si="7"/>
        <v>0</v>
      </c>
      <c r="AE57">
        <f t="shared" si="8"/>
        <v>0</v>
      </c>
      <c r="AF57">
        <f>data!AC41+data!AC95+data!AC149+data!AC202+data!AC255+data!AC309+data!AC362</f>
        <v>0</v>
      </c>
      <c r="AG57">
        <f>data!BF41+data!BF95+data!BF149+data!BF202+data!BF255+data!BF309+data!BF362</f>
        <v>0</v>
      </c>
      <c r="AH57">
        <f t="shared" si="9"/>
        <v>0</v>
      </c>
      <c r="AI57">
        <f t="shared" si="10"/>
        <v>0</v>
      </c>
    </row>
    <row r="58" spans="2:35" x14ac:dyDescent="0.2">
      <c r="B58">
        <v>39</v>
      </c>
      <c r="C58" s="9" t="str">
        <f>IF(zony!AC58=0,"nezadáno",zony!D58)</f>
        <v>nezadáno</v>
      </c>
      <c r="D58" s="9">
        <f>IF(zony!AC58=1,IF(H58="A",AH58,IF(H58="B",AD58,IF(H58="C",AF58,0))),0)</f>
        <v>0</v>
      </c>
      <c r="E58" s="9">
        <f>IF(zony!AC58=1,IF(H58="A",AI58,IF(H58="B",AE58,IF(H58="C",AG58,0))),0)</f>
        <v>0</v>
      </c>
      <c r="F58" s="9">
        <f t="shared" si="6"/>
        <v>0</v>
      </c>
      <c r="G58" s="13" t="str">
        <f>IF(zony!AC58=1,IF(AND(D58&lt;=0,E58&lt;=0),"nulová doba!","ok"),"nedef. zóna")</f>
        <v>nedef. zóna</v>
      </c>
      <c r="H58" s="44" t="s">
        <v>147</v>
      </c>
      <c r="I58" s="16"/>
      <c r="J58" s="16"/>
      <c r="K58" s="79" t="s">
        <v>142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AD58">
        <f t="shared" si="7"/>
        <v>0</v>
      </c>
      <c r="AE58">
        <f t="shared" si="8"/>
        <v>0</v>
      </c>
      <c r="AF58">
        <f>data!AC42+data!AC96+data!AC150+data!AC203+data!AC256+data!AC310+data!AC363</f>
        <v>0</v>
      </c>
      <c r="AG58">
        <f>data!BF42+data!BF96+data!BF150+data!BF203+data!BF256+data!BF310+data!BF363</f>
        <v>0</v>
      </c>
      <c r="AH58">
        <f t="shared" si="9"/>
        <v>0</v>
      </c>
      <c r="AI58">
        <f t="shared" si="10"/>
        <v>0</v>
      </c>
    </row>
    <row r="59" spans="2:35" x14ac:dyDescent="0.2">
      <c r="B59">
        <v>40</v>
      </c>
      <c r="C59" s="9" t="str">
        <f>IF(zony!AC59=0,"nezadáno",zony!D59)</f>
        <v>nezadáno</v>
      </c>
      <c r="D59" s="9">
        <f>IF(zony!AC59=1,IF(H59="A",AH59,IF(H59="B",AD59,IF(H59="C",AF59,0))),0)</f>
        <v>0</v>
      </c>
      <c r="E59" s="9">
        <f>IF(zony!AC59=1,IF(H59="A",AI59,IF(H59="B",AE59,IF(H59="C",AG59,0))),0)</f>
        <v>0</v>
      </c>
      <c r="F59" s="9">
        <f t="shared" si="6"/>
        <v>0</v>
      </c>
      <c r="G59" s="13" t="str">
        <f>IF(zony!AC59=1,IF(AND(D59&lt;=0,E59&lt;=0),"nulová doba!","ok"),"nedef. zóna")</f>
        <v>nedef. zóna</v>
      </c>
      <c r="H59" s="44" t="s">
        <v>147</v>
      </c>
      <c r="I59" s="16"/>
      <c r="J59" s="16"/>
      <c r="K59" s="79" t="s">
        <v>142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AD59">
        <f t="shared" si="7"/>
        <v>0</v>
      </c>
      <c r="AE59">
        <f t="shared" si="8"/>
        <v>0</v>
      </c>
      <c r="AF59">
        <f>data!AC43+data!AC97+data!AC151+data!AC204+data!AC257+data!AC311+data!AC364</f>
        <v>0</v>
      </c>
      <c r="AG59">
        <f>data!BF43+data!BF97+data!BF151+data!BF204+data!BF257+data!BF311+data!BF364</f>
        <v>0</v>
      </c>
      <c r="AH59">
        <f t="shared" si="9"/>
        <v>0</v>
      </c>
      <c r="AI59">
        <f t="shared" si="10"/>
        <v>0</v>
      </c>
    </row>
    <row r="60" spans="2:35" x14ac:dyDescent="0.2">
      <c r="B60">
        <v>41</v>
      </c>
      <c r="C60" s="9" t="str">
        <f>IF(zony!AC60=0,"nezadáno",zony!D60)</f>
        <v>nezadáno</v>
      </c>
      <c r="D60" s="9">
        <f>IF(zony!AC60=1,IF(H60="A",AH60,IF(H60="B",AD60,IF(H60="C",AF60,0))),0)</f>
        <v>0</v>
      </c>
      <c r="E60" s="9">
        <f>IF(zony!AC60=1,IF(H60="A",AI60,IF(H60="B",AE60,IF(H60="C",AG60,0))),0)</f>
        <v>0</v>
      </c>
      <c r="F60" s="9">
        <f t="shared" si="6"/>
        <v>0</v>
      </c>
      <c r="G60" s="13" t="str">
        <f>IF(zony!AC60=1,IF(AND(D60&lt;=0,E60&lt;=0),"nulová doba!","ok"),"nedef. zóna")</f>
        <v>nedef. zóna</v>
      </c>
      <c r="H60" s="44" t="s">
        <v>147</v>
      </c>
      <c r="I60" s="16"/>
      <c r="J60" s="16"/>
      <c r="K60" s="79" t="s">
        <v>142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AD60">
        <f t="shared" si="7"/>
        <v>0</v>
      </c>
      <c r="AE60">
        <f t="shared" si="8"/>
        <v>0</v>
      </c>
      <c r="AF60">
        <f>data!AC44+data!AC98+data!AC152+data!AC205+data!AC258+data!AC312+data!AC365</f>
        <v>0</v>
      </c>
      <c r="AG60">
        <f>data!BF44+data!BF98+data!BF152+data!BF205+data!BF258+data!BF312+data!BF365</f>
        <v>0</v>
      </c>
      <c r="AH60">
        <f t="shared" si="9"/>
        <v>0</v>
      </c>
      <c r="AI60">
        <f t="shared" si="10"/>
        <v>0</v>
      </c>
    </row>
    <row r="61" spans="2:35" x14ac:dyDescent="0.2">
      <c r="B61">
        <v>42</v>
      </c>
      <c r="C61" s="9" t="str">
        <f>IF(zony!AC61=0,"nezadáno",zony!D61)</f>
        <v>nezadáno</v>
      </c>
      <c r="D61" s="9">
        <f>IF(zony!AC61=1,IF(H61="A",AH61,IF(H61="B",AD61,IF(H61="C",AF61,0))),0)</f>
        <v>0</v>
      </c>
      <c r="E61" s="9">
        <f>IF(zony!AC61=1,IF(H61="A",AI61,IF(H61="B",AE61,IF(H61="C",AG61,0))),0)</f>
        <v>0</v>
      </c>
      <c r="F61" s="9">
        <f t="shared" si="6"/>
        <v>0</v>
      </c>
      <c r="G61" s="13" t="str">
        <f>IF(zony!AC61=1,IF(AND(D61&lt;=0,E61&lt;=0),"nulová doba!","ok"),"nedef. zóna")</f>
        <v>nedef. zóna</v>
      </c>
      <c r="H61" s="44" t="s">
        <v>147</v>
      </c>
      <c r="I61" s="16"/>
      <c r="J61" s="16"/>
      <c r="K61" s="79" t="s">
        <v>142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AD61">
        <f t="shared" si="7"/>
        <v>0</v>
      </c>
      <c r="AE61">
        <f t="shared" si="8"/>
        <v>0</v>
      </c>
      <c r="AF61">
        <f>data!AC45+data!AC99+data!AC153+data!AC206+data!AC259+data!AC313+data!AC366</f>
        <v>0</v>
      </c>
      <c r="AG61">
        <f>data!BF45+data!BF99+data!BF153+data!BF206+data!BF259+data!BF313+data!BF366</f>
        <v>0</v>
      </c>
      <c r="AH61">
        <f t="shared" si="9"/>
        <v>0</v>
      </c>
      <c r="AI61">
        <f t="shared" si="10"/>
        <v>0</v>
      </c>
    </row>
    <row r="62" spans="2:35" x14ac:dyDescent="0.2">
      <c r="B62">
        <v>43</v>
      </c>
      <c r="C62" s="9" t="str">
        <f>IF(zony!AC62=0,"nezadáno",zony!D62)</f>
        <v>nezadáno</v>
      </c>
      <c r="D62" s="9">
        <f>IF(zony!AC62=1,IF(H62="A",AH62,IF(H62="B",AD62,IF(H62="C",AF62,0))),0)</f>
        <v>0</v>
      </c>
      <c r="E62" s="9">
        <f>IF(zony!AC62=1,IF(H62="A",AI62,IF(H62="B",AE62,IF(H62="C",AG62,0))),0)</f>
        <v>0</v>
      </c>
      <c r="F62" s="9">
        <f t="shared" si="6"/>
        <v>0</v>
      </c>
      <c r="G62" s="13" t="str">
        <f>IF(zony!AC62=1,IF(AND(D62&lt;=0,E62&lt;=0),"nulová doba!","ok"),"nedef. zóna")</f>
        <v>nedef. zóna</v>
      </c>
      <c r="H62" s="44" t="s">
        <v>147</v>
      </c>
      <c r="I62" s="16"/>
      <c r="J62" s="16"/>
      <c r="K62" s="79" t="s">
        <v>142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AD62">
        <f t="shared" si="7"/>
        <v>0</v>
      </c>
      <c r="AE62">
        <f t="shared" si="8"/>
        <v>0</v>
      </c>
      <c r="AF62">
        <f>data!AC46+data!AC100+data!AC154+data!AC207+data!AC260+data!AC314+data!AC367</f>
        <v>0</v>
      </c>
      <c r="AG62">
        <f>data!BF46+data!BF100+data!BF154+data!BF207+data!BF260+data!BF314+data!BF367</f>
        <v>0</v>
      </c>
      <c r="AH62">
        <f t="shared" si="9"/>
        <v>0</v>
      </c>
      <c r="AI62">
        <f t="shared" si="10"/>
        <v>0</v>
      </c>
    </row>
    <row r="63" spans="2:35" x14ac:dyDescent="0.2">
      <c r="B63">
        <v>44</v>
      </c>
      <c r="C63" s="9" t="str">
        <f>IF(zony!AC63=0,"nezadáno",zony!D63)</f>
        <v>nezadáno</v>
      </c>
      <c r="D63" s="9">
        <f>IF(zony!AC63=1,IF(H63="A",AH63,IF(H63="B",AD63,IF(H63="C",AF63,0))),0)</f>
        <v>0</v>
      </c>
      <c r="E63" s="9">
        <f>IF(zony!AC63=1,IF(H63="A",AI63,IF(H63="B",AE63,IF(H63="C",AG63,0))),0)</f>
        <v>0</v>
      </c>
      <c r="F63" s="9">
        <f t="shared" si="6"/>
        <v>0</v>
      </c>
      <c r="G63" s="13" t="str">
        <f>IF(zony!AC63=1,IF(AND(D63&lt;=0,E63&lt;=0),"nulová doba!","ok"),"nedef. zóna")</f>
        <v>nedef. zóna</v>
      </c>
      <c r="H63" s="44" t="s">
        <v>147</v>
      </c>
      <c r="I63" s="16"/>
      <c r="J63" s="16"/>
      <c r="K63" s="79" t="s">
        <v>142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AD63">
        <f t="shared" si="7"/>
        <v>0</v>
      </c>
      <c r="AE63">
        <f t="shared" si="8"/>
        <v>0</v>
      </c>
      <c r="AF63">
        <f>data!AC47+data!AC101+data!AC155+data!AC208+data!AC261+data!AC315+data!AC368</f>
        <v>0</v>
      </c>
      <c r="AG63">
        <f>data!BF47+data!BF101+data!BF155+data!BF208+data!BF261+data!BF315+data!BF368</f>
        <v>0</v>
      </c>
      <c r="AH63">
        <f t="shared" si="9"/>
        <v>0</v>
      </c>
      <c r="AI63">
        <f t="shared" si="10"/>
        <v>0</v>
      </c>
    </row>
    <row r="64" spans="2:35" x14ac:dyDescent="0.2">
      <c r="B64">
        <v>45</v>
      </c>
      <c r="C64" s="9" t="str">
        <f>IF(zony!AC64=0,"nezadáno",zony!D64)</f>
        <v>nezadáno</v>
      </c>
      <c r="D64" s="9">
        <f>IF(zony!AC64=1,IF(H64="A",AH64,IF(H64="B",AD64,IF(H64="C",AF64,0))),0)</f>
        <v>0</v>
      </c>
      <c r="E64" s="9">
        <f>IF(zony!AC64=1,IF(H64="A",AI64,IF(H64="B",AE64,IF(H64="C",AG64,0))),0)</f>
        <v>0</v>
      </c>
      <c r="F64" s="9">
        <f t="shared" si="6"/>
        <v>0</v>
      </c>
      <c r="G64" s="13" t="str">
        <f>IF(zony!AC64=1,IF(AND(D64&lt;=0,E64&lt;=0),"nulová doba!","ok"),"nedef. zóna")</f>
        <v>nedef. zóna</v>
      </c>
      <c r="H64" s="44" t="s">
        <v>147</v>
      </c>
      <c r="I64" s="16"/>
      <c r="J64" s="16"/>
      <c r="K64" s="79" t="s">
        <v>142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AD64">
        <f t="shared" si="7"/>
        <v>0</v>
      </c>
      <c r="AE64">
        <f t="shared" si="8"/>
        <v>0</v>
      </c>
      <c r="AF64">
        <f>data!AC48+data!AC102+data!AC156+data!AC209+data!AC262+data!AC316+data!AC369</f>
        <v>0</v>
      </c>
      <c r="AG64">
        <f>data!BF48+data!BF102+data!BF156+data!BF209+data!BF262+data!BF316+data!BF369</f>
        <v>0</v>
      </c>
      <c r="AH64">
        <f t="shared" si="9"/>
        <v>0</v>
      </c>
      <c r="AI64">
        <f t="shared" si="10"/>
        <v>0</v>
      </c>
    </row>
    <row r="65" spans="2:35" x14ac:dyDescent="0.2">
      <c r="B65">
        <v>46</v>
      </c>
      <c r="C65" s="9" t="str">
        <f>IF(zony!AC65=0,"nezadáno",zony!D65)</f>
        <v>nezadáno</v>
      </c>
      <c r="D65" s="9">
        <f>IF(zony!AC65=1,IF(H65="A",AH65,IF(H65="B",AD65,IF(H65="C",AF65,0))),0)</f>
        <v>0</v>
      </c>
      <c r="E65" s="9">
        <f>IF(zony!AC65=1,IF(H65="A",AI65,IF(H65="B",AE65,IF(H65="C",AG65,0))),0)</f>
        <v>0</v>
      </c>
      <c r="F65" s="9">
        <f t="shared" si="6"/>
        <v>0</v>
      </c>
      <c r="G65" s="13" t="str">
        <f>IF(zony!AC65=1,IF(AND(D65&lt;=0,E65&lt;=0),"nulová doba!","ok"),"nedef. zóna")</f>
        <v>nedef. zóna</v>
      </c>
      <c r="H65" s="44" t="s">
        <v>147</v>
      </c>
      <c r="I65" s="16"/>
      <c r="J65" s="16"/>
      <c r="K65" s="79" t="s">
        <v>142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  <c r="AD65">
        <f t="shared" si="7"/>
        <v>0</v>
      </c>
      <c r="AE65">
        <f t="shared" si="8"/>
        <v>0</v>
      </c>
      <c r="AF65">
        <f>data!AC49+data!AC103+data!AC157+data!AC210+data!AC263+data!AC317+data!AC370</f>
        <v>0</v>
      </c>
      <c r="AG65">
        <f>data!BF49+data!BF103+data!BF157+data!BF210+data!BF263+data!BF317+data!BF370</f>
        <v>0</v>
      </c>
      <c r="AH65">
        <f t="shared" si="9"/>
        <v>0</v>
      </c>
      <c r="AI65">
        <f t="shared" si="10"/>
        <v>0</v>
      </c>
    </row>
    <row r="66" spans="2:35" x14ac:dyDescent="0.2">
      <c r="B66">
        <v>47</v>
      </c>
      <c r="C66" s="9" t="str">
        <f>IF(zony!AC66=0,"nezadáno",zony!D66)</f>
        <v>nezadáno</v>
      </c>
      <c r="D66" s="9">
        <f>IF(zony!AC66=1,IF(H66="A",AH66,IF(H66="B",AD66,IF(H66="C",AF66,0))),0)</f>
        <v>0</v>
      </c>
      <c r="E66" s="9">
        <f>IF(zony!AC66=1,IF(H66="A",AI66,IF(H66="B",AE66,IF(H66="C",AG66,0))),0)</f>
        <v>0</v>
      </c>
      <c r="F66" s="9">
        <f t="shared" si="6"/>
        <v>0</v>
      </c>
      <c r="G66" s="13" t="str">
        <f>IF(zony!AC66=1,IF(AND(D66&lt;=0,E66&lt;=0),"nulová doba!","ok"),"nedef. zóna")</f>
        <v>nedef. zóna</v>
      </c>
      <c r="H66" s="44" t="s">
        <v>147</v>
      </c>
      <c r="I66" s="16"/>
      <c r="J66" s="16"/>
      <c r="K66" s="79" t="s">
        <v>142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  <c r="R66" s="68">
        <v>0</v>
      </c>
      <c r="S66" s="68">
        <v>0</v>
      </c>
      <c r="T66" s="68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AD66">
        <f t="shared" si="7"/>
        <v>0</v>
      </c>
      <c r="AE66">
        <f t="shared" si="8"/>
        <v>0</v>
      </c>
      <c r="AF66">
        <f>data!AC50+data!AC104+data!AC158+data!AC211+data!AC264+data!AC318+data!AC371</f>
        <v>0</v>
      </c>
      <c r="AG66">
        <f>data!BF50+data!BF104+data!BF158+data!BF211+data!BF264+data!BF318+data!BF371</f>
        <v>0</v>
      </c>
      <c r="AH66">
        <f t="shared" si="9"/>
        <v>0</v>
      </c>
      <c r="AI66">
        <f t="shared" si="10"/>
        <v>0</v>
      </c>
    </row>
    <row r="67" spans="2:35" x14ac:dyDescent="0.2">
      <c r="B67">
        <v>48</v>
      </c>
      <c r="C67" s="9" t="str">
        <f>IF(zony!AC67=0,"nezadáno",zony!D67)</f>
        <v>nezadáno</v>
      </c>
      <c r="D67" s="9">
        <f>IF(zony!AC67=1,IF(H67="A",AH67,IF(H67="B",AD67,IF(H67="C",AF67,0))),0)</f>
        <v>0</v>
      </c>
      <c r="E67" s="9">
        <f>IF(zony!AC67=1,IF(H67="A",AI67,IF(H67="B",AE67,IF(H67="C",AG67,0))),0)</f>
        <v>0</v>
      </c>
      <c r="F67" s="9">
        <f t="shared" si="6"/>
        <v>0</v>
      </c>
      <c r="G67" s="13" t="str">
        <f>IF(zony!AC67=1,IF(AND(D67&lt;=0,E67&lt;=0),"nulová doba!","ok"),"nedef. zóna")</f>
        <v>nedef. zóna</v>
      </c>
      <c r="H67" s="44" t="s">
        <v>147</v>
      </c>
      <c r="I67" s="16"/>
      <c r="J67" s="16"/>
      <c r="K67" s="79" t="s">
        <v>142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  <c r="S67" s="68">
        <v>0</v>
      </c>
      <c r="T67" s="68">
        <v>0</v>
      </c>
      <c r="U67" s="68">
        <v>0</v>
      </c>
      <c r="V67" s="68">
        <v>0</v>
      </c>
      <c r="W67" s="68">
        <v>0</v>
      </c>
      <c r="X67" s="68">
        <v>0</v>
      </c>
      <c r="Y67" s="68">
        <v>0</v>
      </c>
      <c r="AD67">
        <f t="shared" si="7"/>
        <v>0</v>
      </c>
      <c r="AE67">
        <f t="shared" si="8"/>
        <v>0</v>
      </c>
      <c r="AF67">
        <f>data!AC51+data!AC105+data!AC159+data!AC212+data!AC265+data!AC319+data!AC372</f>
        <v>0</v>
      </c>
      <c r="AG67">
        <f>data!BF51+data!BF105+data!BF159+data!BF212+data!BF265+data!BF319+data!BF372</f>
        <v>0</v>
      </c>
      <c r="AH67">
        <f t="shared" si="9"/>
        <v>0</v>
      </c>
      <c r="AI67">
        <f t="shared" si="10"/>
        <v>0</v>
      </c>
    </row>
    <row r="68" spans="2:35" x14ac:dyDescent="0.2">
      <c r="B68">
        <v>49</v>
      </c>
      <c r="C68" s="9" t="str">
        <f>IF(zony!AC68=0,"nezadáno",zony!D68)</f>
        <v>nezadáno</v>
      </c>
      <c r="D68" s="9">
        <f>IF(zony!AC68=1,IF(H68="A",AH68,IF(H68="B",AD68,IF(H68="C",AF68,0))),0)</f>
        <v>0</v>
      </c>
      <c r="E68" s="9">
        <f>IF(zony!AC68=1,IF(H68="A",AI68,IF(H68="B",AE68,IF(H68="C",AG68,0))),0)</f>
        <v>0</v>
      </c>
      <c r="F68" s="9">
        <f t="shared" si="6"/>
        <v>0</v>
      </c>
      <c r="G68" s="13" t="str">
        <f>IF(zony!AC68=1,IF(AND(D68&lt;=0,E68&lt;=0),"nulová doba!","ok"),"nedef. zóna")</f>
        <v>nedef. zóna</v>
      </c>
      <c r="H68" s="44" t="s">
        <v>147</v>
      </c>
      <c r="I68" s="16"/>
      <c r="J68" s="16"/>
      <c r="K68" s="79" t="s">
        <v>142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  <c r="S68" s="68">
        <v>0</v>
      </c>
      <c r="T68" s="68">
        <v>0</v>
      </c>
      <c r="U68" s="68">
        <v>0</v>
      </c>
      <c r="V68" s="68">
        <v>0</v>
      </c>
      <c r="W68" s="68">
        <v>0</v>
      </c>
      <c r="X68" s="68">
        <v>0</v>
      </c>
      <c r="Y68" s="68">
        <v>0</v>
      </c>
      <c r="AD68">
        <f t="shared" si="7"/>
        <v>0</v>
      </c>
      <c r="AE68">
        <f t="shared" si="8"/>
        <v>0</v>
      </c>
      <c r="AF68">
        <f>data!AC52+data!AC106+data!AC160+data!AC213+data!AC266+data!AC320+data!AC373</f>
        <v>0</v>
      </c>
      <c r="AG68">
        <f>data!BF52+data!BF106+data!BF160+data!BF213+data!BF266+data!BF320+data!BF373</f>
        <v>0</v>
      </c>
      <c r="AH68">
        <f t="shared" si="9"/>
        <v>0</v>
      </c>
      <c r="AI68">
        <f t="shared" si="10"/>
        <v>0</v>
      </c>
    </row>
    <row r="69" spans="2:35" x14ac:dyDescent="0.2">
      <c r="B69">
        <v>50</v>
      </c>
      <c r="C69" s="9" t="str">
        <f>IF(zony!AC69=0,"nezadáno",zony!D69)</f>
        <v>nezadáno</v>
      </c>
      <c r="D69" s="9">
        <f>IF(zony!AC69=1,IF(H69="A",AH69,IF(H69="B",AD69,IF(H69="C",AF69,0))),0)</f>
        <v>0</v>
      </c>
      <c r="E69" s="9">
        <f>IF(zony!AC69=1,IF(H69="A",AI69,IF(H69="B",AE69,IF(H69="C",AG69,0))),0)</f>
        <v>0</v>
      </c>
      <c r="F69" s="9">
        <f t="shared" si="6"/>
        <v>0</v>
      </c>
      <c r="G69" s="13" t="str">
        <f>IF(zony!AC69=1,IF(AND(D69&lt;=0,E69&lt;=0),"nulová doba!","ok"),"nedef. zóna")</f>
        <v>nedef. zóna</v>
      </c>
      <c r="H69" s="44" t="s">
        <v>147</v>
      </c>
      <c r="I69" s="16"/>
      <c r="J69" s="16"/>
      <c r="K69" s="79" t="s">
        <v>142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  <c r="S69" s="68">
        <v>0</v>
      </c>
      <c r="T69" s="68">
        <v>0</v>
      </c>
      <c r="U69" s="68">
        <v>0</v>
      </c>
      <c r="V69" s="68">
        <v>0</v>
      </c>
      <c r="W69" s="68">
        <v>0</v>
      </c>
      <c r="X69" s="68">
        <v>0</v>
      </c>
      <c r="Y69" s="68">
        <v>0</v>
      </c>
      <c r="AD69">
        <f t="shared" si="7"/>
        <v>0</v>
      </c>
      <c r="AE69">
        <f t="shared" si="8"/>
        <v>0</v>
      </c>
      <c r="AF69">
        <f>data!AC53+data!AC107+data!AC161+data!AC214+data!AC267+data!AC321+data!AC374</f>
        <v>0</v>
      </c>
      <c r="AG69">
        <f>data!BF53+data!BF107+data!BF161+data!BF214+data!BF267+data!BF321+data!BF374</f>
        <v>0</v>
      </c>
      <c r="AH69">
        <f t="shared" si="9"/>
        <v>0</v>
      </c>
      <c r="AI69">
        <f t="shared" si="10"/>
        <v>0</v>
      </c>
    </row>
    <row r="99" spans="30:30" x14ac:dyDescent="0.2">
      <c r="AD99" t="s">
        <v>146</v>
      </c>
    </row>
    <row r="100" spans="30:30" x14ac:dyDescent="0.2">
      <c r="AD100">
        <v>0</v>
      </c>
    </row>
    <row r="101" spans="30:30" x14ac:dyDescent="0.2">
      <c r="AD101">
        <v>1</v>
      </c>
    </row>
    <row r="102" spans="30:30" x14ac:dyDescent="0.2">
      <c r="AD102">
        <v>2</v>
      </c>
    </row>
    <row r="103" spans="30:30" x14ac:dyDescent="0.2">
      <c r="AD103">
        <v>3</v>
      </c>
    </row>
    <row r="104" spans="30:30" x14ac:dyDescent="0.2">
      <c r="AD104">
        <v>4</v>
      </c>
    </row>
    <row r="105" spans="30:30" x14ac:dyDescent="0.2">
      <c r="AD105">
        <v>5</v>
      </c>
    </row>
    <row r="106" spans="30:30" x14ac:dyDescent="0.2">
      <c r="AD106">
        <v>6</v>
      </c>
    </row>
    <row r="107" spans="30:30" x14ac:dyDescent="0.2">
      <c r="AD107">
        <v>7</v>
      </c>
    </row>
    <row r="108" spans="30:30" x14ac:dyDescent="0.2">
      <c r="AD108">
        <v>8</v>
      </c>
    </row>
    <row r="109" spans="30:30" x14ac:dyDescent="0.2">
      <c r="AD109">
        <v>9</v>
      </c>
    </row>
    <row r="110" spans="30:30" x14ac:dyDescent="0.2">
      <c r="AD110">
        <v>10</v>
      </c>
    </row>
    <row r="111" spans="30:30" x14ac:dyDescent="0.2">
      <c r="AD111">
        <v>11</v>
      </c>
    </row>
    <row r="112" spans="30:30" x14ac:dyDescent="0.2">
      <c r="AD112">
        <v>12</v>
      </c>
    </row>
    <row r="113" spans="30:30" x14ac:dyDescent="0.2">
      <c r="AD113">
        <v>13</v>
      </c>
    </row>
    <row r="114" spans="30:30" x14ac:dyDescent="0.2">
      <c r="AD114">
        <v>14</v>
      </c>
    </row>
    <row r="115" spans="30:30" x14ac:dyDescent="0.2">
      <c r="AD115">
        <v>15</v>
      </c>
    </row>
    <row r="116" spans="30:30" x14ac:dyDescent="0.2">
      <c r="AD116">
        <v>16</v>
      </c>
    </row>
    <row r="117" spans="30:30" x14ac:dyDescent="0.2">
      <c r="AD117">
        <v>17</v>
      </c>
    </row>
    <row r="118" spans="30:30" x14ac:dyDescent="0.2">
      <c r="AD118">
        <v>18</v>
      </c>
    </row>
    <row r="119" spans="30:30" x14ac:dyDescent="0.2">
      <c r="AD119">
        <v>19</v>
      </c>
    </row>
    <row r="120" spans="30:30" x14ac:dyDescent="0.2">
      <c r="AD120">
        <v>20</v>
      </c>
    </row>
    <row r="121" spans="30:30" x14ac:dyDescent="0.2">
      <c r="AD121">
        <v>21</v>
      </c>
    </row>
    <row r="122" spans="30:30" x14ac:dyDescent="0.2">
      <c r="AD122">
        <v>22</v>
      </c>
    </row>
    <row r="123" spans="30:30" x14ac:dyDescent="0.2">
      <c r="AD123">
        <v>23</v>
      </c>
    </row>
    <row r="124" spans="30:30" x14ac:dyDescent="0.2">
      <c r="AD124">
        <v>24</v>
      </c>
    </row>
  </sheetData>
  <sheetProtection sheet="1" objects="1" scenarios="1"/>
  <protectedRanges>
    <protectedRange sqref="H20:Y69" name="doba"/>
  </protectedRanges>
  <mergeCells count="3">
    <mergeCell ref="I17:J17"/>
    <mergeCell ref="L17:Y17"/>
    <mergeCell ref="D17:F17"/>
  </mergeCells>
  <conditionalFormatting sqref="C20:G69">
    <cfRule type="containsText" dxfId="221" priority="84" operator="containsText" text="nezadáno">
      <formula>NOT(ISERROR(SEARCH("nezadáno",C20)))</formula>
    </cfRule>
  </conditionalFormatting>
  <conditionalFormatting sqref="K20:K29">
    <cfRule type="containsText" dxfId="220" priority="82" operator="containsText" text="nezadáno">
      <formula>NOT(ISERROR(SEARCH("nezadáno",K20)))</formula>
    </cfRule>
  </conditionalFormatting>
  <conditionalFormatting sqref="H20:H29">
    <cfRule type="containsText" dxfId="219" priority="81" operator="containsText" text="nezadáno">
      <formula>NOT(ISERROR(SEARCH("nezadáno",H20)))</formula>
    </cfRule>
  </conditionalFormatting>
  <conditionalFormatting sqref="H30">
    <cfRule type="containsText" dxfId="218" priority="80" operator="containsText" text="nezadáno">
      <formula>NOT(ISERROR(SEARCH("nezadáno",H30)))</formula>
    </cfRule>
  </conditionalFormatting>
  <conditionalFormatting sqref="H31">
    <cfRule type="containsText" dxfId="217" priority="79" operator="containsText" text="nezadáno">
      <formula>NOT(ISERROR(SEARCH("nezadáno",H31)))</formula>
    </cfRule>
  </conditionalFormatting>
  <conditionalFormatting sqref="H32">
    <cfRule type="containsText" dxfId="216" priority="78" operator="containsText" text="nezadáno">
      <formula>NOT(ISERROR(SEARCH("nezadáno",H32)))</formula>
    </cfRule>
  </conditionalFormatting>
  <conditionalFormatting sqref="H33">
    <cfRule type="containsText" dxfId="215" priority="77" operator="containsText" text="nezadáno">
      <formula>NOT(ISERROR(SEARCH("nezadáno",H33)))</formula>
    </cfRule>
  </conditionalFormatting>
  <conditionalFormatting sqref="H34">
    <cfRule type="containsText" dxfId="214" priority="76" operator="containsText" text="nezadáno">
      <formula>NOT(ISERROR(SEARCH("nezadáno",H34)))</formula>
    </cfRule>
  </conditionalFormatting>
  <conditionalFormatting sqref="H35">
    <cfRule type="containsText" dxfId="213" priority="75" operator="containsText" text="nezadáno">
      <formula>NOT(ISERROR(SEARCH("nezadáno",H35)))</formula>
    </cfRule>
  </conditionalFormatting>
  <conditionalFormatting sqref="H36">
    <cfRule type="containsText" dxfId="212" priority="74" operator="containsText" text="nezadáno">
      <formula>NOT(ISERROR(SEARCH("nezadáno",H36)))</formula>
    </cfRule>
  </conditionalFormatting>
  <conditionalFormatting sqref="H37">
    <cfRule type="containsText" dxfId="211" priority="73" operator="containsText" text="nezadáno">
      <formula>NOT(ISERROR(SEARCH("nezadáno",H37)))</formula>
    </cfRule>
  </conditionalFormatting>
  <conditionalFormatting sqref="H38">
    <cfRule type="containsText" dxfId="210" priority="72" operator="containsText" text="nezadáno">
      <formula>NOT(ISERROR(SEARCH("nezadáno",H38)))</formula>
    </cfRule>
  </conditionalFormatting>
  <conditionalFormatting sqref="H39">
    <cfRule type="containsText" dxfId="209" priority="71" operator="containsText" text="nezadáno">
      <formula>NOT(ISERROR(SEARCH("nezadáno",H39)))</formula>
    </cfRule>
  </conditionalFormatting>
  <conditionalFormatting sqref="H40">
    <cfRule type="containsText" dxfId="208" priority="70" operator="containsText" text="nezadáno">
      <formula>NOT(ISERROR(SEARCH("nezadáno",H40)))</formula>
    </cfRule>
  </conditionalFormatting>
  <conditionalFormatting sqref="H41">
    <cfRule type="containsText" dxfId="207" priority="69" operator="containsText" text="nezadáno">
      <formula>NOT(ISERROR(SEARCH("nezadáno",H41)))</formula>
    </cfRule>
  </conditionalFormatting>
  <conditionalFormatting sqref="H42">
    <cfRule type="containsText" dxfId="206" priority="68" operator="containsText" text="nezadáno">
      <formula>NOT(ISERROR(SEARCH("nezadáno",H42)))</formula>
    </cfRule>
  </conditionalFormatting>
  <conditionalFormatting sqref="H43">
    <cfRule type="containsText" dxfId="205" priority="67" operator="containsText" text="nezadáno">
      <formula>NOT(ISERROR(SEARCH("nezadáno",H43)))</formula>
    </cfRule>
  </conditionalFormatting>
  <conditionalFormatting sqref="H44">
    <cfRule type="containsText" dxfId="204" priority="66" operator="containsText" text="nezadáno">
      <formula>NOT(ISERROR(SEARCH("nezadáno",H44)))</formula>
    </cfRule>
  </conditionalFormatting>
  <conditionalFormatting sqref="H45">
    <cfRule type="containsText" dxfId="203" priority="65" operator="containsText" text="nezadáno">
      <formula>NOT(ISERROR(SEARCH("nezadáno",H45)))</formula>
    </cfRule>
  </conditionalFormatting>
  <conditionalFormatting sqref="H46">
    <cfRule type="containsText" dxfId="202" priority="64" operator="containsText" text="nezadáno">
      <formula>NOT(ISERROR(SEARCH("nezadáno",H46)))</formula>
    </cfRule>
  </conditionalFormatting>
  <conditionalFormatting sqref="H47">
    <cfRule type="containsText" dxfId="201" priority="63" operator="containsText" text="nezadáno">
      <formula>NOT(ISERROR(SEARCH("nezadáno",H47)))</formula>
    </cfRule>
  </conditionalFormatting>
  <conditionalFormatting sqref="H48">
    <cfRule type="containsText" dxfId="200" priority="62" operator="containsText" text="nezadáno">
      <formula>NOT(ISERROR(SEARCH("nezadáno",H48)))</formula>
    </cfRule>
  </conditionalFormatting>
  <conditionalFormatting sqref="H49">
    <cfRule type="containsText" dxfId="199" priority="61" operator="containsText" text="nezadáno">
      <formula>NOT(ISERROR(SEARCH("nezadáno",H49)))</formula>
    </cfRule>
  </conditionalFormatting>
  <conditionalFormatting sqref="H50">
    <cfRule type="containsText" dxfId="198" priority="60" operator="containsText" text="nezadáno">
      <formula>NOT(ISERROR(SEARCH("nezadáno",H50)))</formula>
    </cfRule>
  </conditionalFormatting>
  <conditionalFormatting sqref="H51">
    <cfRule type="containsText" dxfId="197" priority="59" operator="containsText" text="nezadáno">
      <formula>NOT(ISERROR(SEARCH("nezadáno",H51)))</formula>
    </cfRule>
  </conditionalFormatting>
  <conditionalFormatting sqref="H52">
    <cfRule type="containsText" dxfId="196" priority="58" operator="containsText" text="nezadáno">
      <formula>NOT(ISERROR(SEARCH("nezadáno",H52)))</formula>
    </cfRule>
  </conditionalFormatting>
  <conditionalFormatting sqref="H53">
    <cfRule type="containsText" dxfId="195" priority="57" operator="containsText" text="nezadáno">
      <formula>NOT(ISERROR(SEARCH("nezadáno",H53)))</formula>
    </cfRule>
  </conditionalFormatting>
  <conditionalFormatting sqref="H54">
    <cfRule type="containsText" dxfId="194" priority="56" operator="containsText" text="nezadáno">
      <formula>NOT(ISERROR(SEARCH("nezadáno",H54)))</formula>
    </cfRule>
  </conditionalFormatting>
  <conditionalFormatting sqref="H55">
    <cfRule type="containsText" dxfId="193" priority="55" operator="containsText" text="nezadáno">
      <formula>NOT(ISERROR(SEARCH("nezadáno",H55)))</formula>
    </cfRule>
  </conditionalFormatting>
  <conditionalFormatting sqref="H56">
    <cfRule type="containsText" dxfId="192" priority="54" operator="containsText" text="nezadáno">
      <formula>NOT(ISERROR(SEARCH("nezadáno",H56)))</formula>
    </cfRule>
  </conditionalFormatting>
  <conditionalFormatting sqref="H57">
    <cfRule type="containsText" dxfId="191" priority="53" operator="containsText" text="nezadáno">
      <formula>NOT(ISERROR(SEARCH("nezadáno",H57)))</formula>
    </cfRule>
  </conditionalFormatting>
  <conditionalFormatting sqref="H58">
    <cfRule type="containsText" dxfId="190" priority="52" operator="containsText" text="nezadáno">
      <formula>NOT(ISERROR(SEARCH("nezadáno",H58)))</formula>
    </cfRule>
  </conditionalFormatting>
  <conditionalFormatting sqref="H59">
    <cfRule type="containsText" dxfId="189" priority="51" operator="containsText" text="nezadáno">
      <formula>NOT(ISERROR(SEARCH("nezadáno",H59)))</formula>
    </cfRule>
  </conditionalFormatting>
  <conditionalFormatting sqref="H60">
    <cfRule type="containsText" dxfId="188" priority="50" operator="containsText" text="nezadáno">
      <formula>NOT(ISERROR(SEARCH("nezadáno",H60)))</formula>
    </cfRule>
  </conditionalFormatting>
  <conditionalFormatting sqref="H61">
    <cfRule type="containsText" dxfId="187" priority="49" operator="containsText" text="nezadáno">
      <formula>NOT(ISERROR(SEARCH("nezadáno",H61)))</formula>
    </cfRule>
  </conditionalFormatting>
  <conditionalFormatting sqref="H62">
    <cfRule type="containsText" dxfId="186" priority="48" operator="containsText" text="nezadáno">
      <formula>NOT(ISERROR(SEARCH("nezadáno",H62)))</formula>
    </cfRule>
  </conditionalFormatting>
  <conditionalFormatting sqref="H63">
    <cfRule type="containsText" dxfId="185" priority="47" operator="containsText" text="nezadáno">
      <formula>NOT(ISERROR(SEARCH("nezadáno",H63)))</formula>
    </cfRule>
  </conditionalFormatting>
  <conditionalFormatting sqref="H64">
    <cfRule type="containsText" dxfId="184" priority="46" operator="containsText" text="nezadáno">
      <formula>NOT(ISERROR(SEARCH("nezadáno",H64)))</formula>
    </cfRule>
  </conditionalFormatting>
  <conditionalFormatting sqref="H65">
    <cfRule type="containsText" dxfId="183" priority="45" operator="containsText" text="nezadáno">
      <formula>NOT(ISERROR(SEARCH("nezadáno",H65)))</formula>
    </cfRule>
  </conditionalFormatting>
  <conditionalFormatting sqref="H66">
    <cfRule type="containsText" dxfId="182" priority="44" operator="containsText" text="nezadáno">
      <formula>NOT(ISERROR(SEARCH("nezadáno",H66)))</formula>
    </cfRule>
  </conditionalFormatting>
  <conditionalFormatting sqref="H67">
    <cfRule type="containsText" dxfId="181" priority="43" operator="containsText" text="nezadáno">
      <formula>NOT(ISERROR(SEARCH("nezadáno",H67)))</formula>
    </cfRule>
  </conditionalFormatting>
  <conditionalFormatting sqref="H68">
    <cfRule type="containsText" dxfId="180" priority="42" operator="containsText" text="nezadáno">
      <formula>NOT(ISERROR(SEARCH("nezadáno",H68)))</formula>
    </cfRule>
  </conditionalFormatting>
  <conditionalFormatting sqref="H69">
    <cfRule type="containsText" dxfId="179" priority="41" operator="containsText" text="nezadáno">
      <formula>NOT(ISERROR(SEARCH("nezadáno",H69)))</formula>
    </cfRule>
  </conditionalFormatting>
  <conditionalFormatting sqref="K30">
    <cfRule type="containsText" dxfId="178" priority="40" operator="containsText" text="nezadáno">
      <formula>NOT(ISERROR(SEARCH("nezadáno",K30)))</formula>
    </cfRule>
  </conditionalFormatting>
  <conditionalFormatting sqref="K31">
    <cfRule type="containsText" dxfId="177" priority="39" operator="containsText" text="nezadáno">
      <formula>NOT(ISERROR(SEARCH("nezadáno",K31)))</formula>
    </cfRule>
  </conditionalFormatting>
  <conditionalFormatting sqref="K32">
    <cfRule type="containsText" dxfId="176" priority="38" operator="containsText" text="nezadáno">
      <formula>NOT(ISERROR(SEARCH("nezadáno",K32)))</formula>
    </cfRule>
  </conditionalFormatting>
  <conditionalFormatting sqref="K33">
    <cfRule type="containsText" dxfId="175" priority="37" operator="containsText" text="nezadáno">
      <formula>NOT(ISERROR(SEARCH("nezadáno",K33)))</formula>
    </cfRule>
  </conditionalFormatting>
  <conditionalFormatting sqref="K34">
    <cfRule type="containsText" dxfId="174" priority="36" operator="containsText" text="nezadáno">
      <formula>NOT(ISERROR(SEARCH("nezadáno",K34)))</formula>
    </cfRule>
  </conditionalFormatting>
  <conditionalFormatting sqref="K35">
    <cfRule type="containsText" dxfId="173" priority="35" operator="containsText" text="nezadáno">
      <formula>NOT(ISERROR(SEARCH("nezadáno",K35)))</formula>
    </cfRule>
  </conditionalFormatting>
  <conditionalFormatting sqref="K36">
    <cfRule type="containsText" dxfId="172" priority="34" operator="containsText" text="nezadáno">
      <formula>NOT(ISERROR(SEARCH("nezadáno",K36)))</formula>
    </cfRule>
  </conditionalFormatting>
  <conditionalFormatting sqref="K37">
    <cfRule type="containsText" dxfId="171" priority="33" operator="containsText" text="nezadáno">
      <formula>NOT(ISERROR(SEARCH("nezadáno",K37)))</formula>
    </cfRule>
  </conditionalFormatting>
  <conditionalFormatting sqref="K38">
    <cfRule type="containsText" dxfId="170" priority="32" operator="containsText" text="nezadáno">
      <formula>NOT(ISERROR(SEARCH("nezadáno",K38)))</formula>
    </cfRule>
  </conditionalFormatting>
  <conditionalFormatting sqref="K39">
    <cfRule type="containsText" dxfId="169" priority="31" operator="containsText" text="nezadáno">
      <formula>NOT(ISERROR(SEARCH("nezadáno",K39)))</formula>
    </cfRule>
  </conditionalFormatting>
  <conditionalFormatting sqref="K40">
    <cfRule type="containsText" dxfId="168" priority="30" operator="containsText" text="nezadáno">
      <formula>NOT(ISERROR(SEARCH("nezadáno",K40)))</formula>
    </cfRule>
  </conditionalFormatting>
  <conditionalFormatting sqref="K41">
    <cfRule type="containsText" dxfId="167" priority="29" operator="containsText" text="nezadáno">
      <formula>NOT(ISERROR(SEARCH("nezadáno",K41)))</formula>
    </cfRule>
  </conditionalFormatting>
  <conditionalFormatting sqref="K42">
    <cfRule type="containsText" dxfId="166" priority="28" operator="containsText" text="nezadáno">
      <formula>NOT(ISERROR(SEARCH("nezadáno",K42)))</formula>
    </cfRule>
  </conditionalFormatting>
  <conditionalFormatting sqref="K43">
    <cfRule type="containsText" dxfId="165" priority="27" operator="containsText" text="nezadáno">
      <formula>NOT(ISERROR(SEARCH("nezadáno",K43)))</formula>
    </cfRule>
  </conditionalFormatting>
  <conditionalFormatting sqref="K44">
    <cfRule type="containsText" dxfId="164" priority="26" operator="containsText" text="nezadáno">
      <formula>NOT(ISERROR(SEARCH("nezadáno",K44)))</formula>
    </cfRule>
  </conditionalFormatting>
  <conditionalFormatting sqref="K45">
    <cfRule type="containsText" dxfId="163" priority="25" operator="containsText" text="nezadáno">
      <formula>NOT(ISERROR(SEARCH("nezadáno",K45)))</formula>
    </cfRule>
  </conditionalFormatting>
  <conditionalFormatting sqref="K46">
    <cfRule type="containsText" dxfId="162" priority="24" operator="containsText" text="nezadáno">
      <formula>NOT(ISERROR(SEARCH("nezadáno",K46)))</formula>
    </cfRule>
  </conditionalFormatting>
  <conditionalFormatting sqref="K47">
    <cfRule type="containsText" dxfId="161" priority="23" operator="containsText" text="nezadáno">
      <formula>NOT(ISERROR(SEARCH("nezadáno",K47)))</formula>
    </cfRule>
  </conditionalFormatting>
  <conditionalFormatting sqref="K48">
    <cfRule type="containsText" dxfId="160" priority="22" operator="containsText" text="nezadáno">
      <formula>NOT(ISERROR(SEARCH("nezadáno",K48)))</formula>
    </cfRule>
  </conditionalFormatting>
  <conditionalFormatting sqref="K49">
    <cfRule type="containsText" dxfId="159" priority="21" operator="containsText" text="nezadáno">
      <formula>NOT(ISERROR(SEARCH("nezadáno",K49)))</formula>
    </cfRule>
  </conditionalFormatting>
  <conditionalFormatting sqref="K50">
    <cfRule type="containsText" dxfId="158" priority="20" operator="containsText" text="nezadáno">
      <formula>NOT(ISERROR(SEARCH("nezadáno",K50)))</formula>
    </cfRule>
  </conditionalFormatting>
  <conditionalFormatting sqref="K51">
    <cfRule type="containsText" dxfId="157" priority="19" operator="containsText" text="nezadáno">
      <formula>NOT(ISERROR(SEARCH("nezadáno",K51)))</formula>
    </cfRule>
  </conditionalFormatting>
  <conditionalFormatting sqref="K52">
    <cfRule type="containsText" dxfId="156" priority="18" operator="containsText" text="nezadáno">
      <formula>NOT(ISERROR(SEARCH("nezadáno",K52)))</formula>
    </cfRule>
  </conditionalFormatting>
  <conditionalFormatting sqref="K53">
    <cfRule type="containsText" dxfId="155" priority="17" operator="containsText" text="nezadáno">
      <formula>NOT(ISERROR(SEARCH("nezadáno",K53)))</formula>
    </cfRule>
  </conditionalFormatting>
  <conditionalFormatting sqref="K54">
    <cfRule type="containsText" dxfId="154" priority="16" operator="containsText" text="nezadáno">
      <formula>NOT(ISERROR(SEARCH("nezadáno",K54)))</formula>
    </cfRule>
  </conditionalFormatting>
  <conditionalFormatting sqref="K55">
    <cfRule type="containsText" dxfId="153" priority="15" operator="containsText" text="nezadáno">
      <formula>NOT(ISERROR(SEARCH("nezadáno",K55)))</formula>
    </cfRule>
  </conditionalFormatting>
  <conditionalFormatting sqref="K56">
    <cfRule type="containsText" dxfId="152" priority="14" operator="containsText" text="nezadáno">
      <formula>NOT(ISERROR(SEARCH("nezadáno",K56)))</formula>
    </cfRule>
  </conditionalFormatting>
  <conditionalFormatting sqref="K57">
    <cfRule type="containsText" dxfId="151" priority="13" operator="containsText" text="nezadáno">
      <formula>NOT(ISERROR(SEARCH("nezadáno",K57)))</formula>
    </cfRule>
  </conditionalFormatting>
  <conditionalFormatting sqref="K58">
    <cfRule type="containsText" dxfId="150" priority="12" operator="containsText" text="nezadáno">
      <formula>NOT(ISERROR(SEARCH("nezadáno",K58)))</formula>
    </cfRule>
  </conditionalFormatting>
  <conditionalFormatting sqref="K59">
    <cfRule type="containsText" dxfId="149" priority="11" operator="containsText" text="nezadáno">
      <formula>NOT(ISERROR(SEARCH("nezadáno",K59)))</formula>
    </cfRule>
  </conditionalFormatting>
  <conditionalFormatting sqref="K60">
    <cfRule type="containsText" dxfId="148" priority="10" operator="containsText" text="nezadáno">
      <formula>NOT(ISERROR(SEARCH("nezadáno",K60)))</formula>
    </cfRule>
  </conditionalFormatting>
  <conditionalFormatting sqref="K61">
    <cfRule type="containsText" dxfId="147" priority="9" operator="containsText" text="nezadáno">
      <formula>NOT(ISERROR(SEARCH("nezadáno",K61)))</formula>
    </cfRule>
  </conditionalFormatting>
  <conditionalFormatting sqref="K62">
    <cfRule type="containsText" dxfId="146" priority="8" operator="containsText" text="nezadáno">
      <formula>NOT(ISERROR(SEARCH("nezadáno",K62)))</formula>
    </cfRule>
  </conditionalFormatting>
  <conditionalFormatting sqref="K63">
    <cfRule type="containsText" dxfId="145" priority="7" operator="containsText" text="nezadáno">
      <formula>NOT(ISERROR(SEARCH("nezadáno",K63)))</formula>
    </cfRule>
  </conditionalFormatting>
  <conditionalFormatting sqref="K64">
    <cfRule type="containsText" dxfId="144" priority="6" operator="containsText" text="nezadáno">
      <formula>NOT(ISERROR(SEARCH("nezadáno",K64)))</formula>
    </cfRule>
  </conditionalFormatting>
  <conditionalFormatting sqref="K65">
    <cfRule type="containsText" dxfId="143" priority="5" operator="containsText" text="nezadáno">
      <formula>NOT(ISERROR(SEARCH("nezadáno",K65)))</formula>
    </cfRule>
  </conditionalFormatting>
  <conditionalFormatting sqref="K66">
    <cfRule type="containsText" dxfId="142" priority="4" operator="containsText" text="nezadáno">
      <formula>NOT(ISERROR(SEARCH("nezadáno",K66)))</formula>
    </cfRule>
  </conditionalFormatting>
  <conditionalFormatting sqref="K67">
    <cfRule type="containsText" dxfId="141" priority="3" operator="containsText" text="nezadáno">
      <formula>NOT(ISERROR(SEARCH("nezadáno",K67)))</formula>
    </cfRule>
  </conditionalFormatting>
  <conditionalFormatting sqref="K68">
    <cfRule type="containsText" dxfId="140" priority="2" operator="containsText" text="nezadáno">
      <formula>NOT(ISERROR(SEARCH("nezadáno",K68)))</formula>
    </cfRule>
  </conditionalFormatting>
  <conditionalFormatting sqref="K69">
    <cfRule type="containsText" dxfId="139" priority="1" operator="containsText" text="nezadáno">
      <formula>NOT(ISERROR(SEARCH("nezadáno",K69)))</formula>
    </cfRule>
  </conditionalFormatting>
  <dataValidations count="3">
    <dataValidation type="list" allowBlank="1" showInputMessage="1" showErrorMessage="1" sqref="K20:K69">
      <formula1>dobalist</formula1>
    </dataValidation>
    <dataValidation type="list" allowBlank="1" showInputMessage="1" showErrorMessage="1" sqref="L20:Y69">
      <formula1>hodiny</formula1>
    </dataValidation>
    <dataValidation type="list" allowBlank="1" showInputMessage="1" showErrorMessage="1" sqref="H20:H69">
      <formula1>dobaabc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F158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2.7109375" customWidth="1"/>
    <col min="5" max="5" width="15.7109375" customWidth="1"/>
    <col min="6" max="6" width="7.7109375" customWidth="1"/>
    <col min="7" max="7" width="14.7109375" customWidth="1"/>
    <col min="8" max="8" width="11.42578125" customWidth="1"/>
    <col min="9" max="9" width="4" customWidth="1"/>
    <col min="10" max="10" width="31" customWidth="1"/>
    <col min="11" max="11" width="40.28515625" customWidth="1"/>
    <col min="12" max="12" width="23.5703125" customWidth="1"/>
    <col min="13" max="13" width="15.28515625" customWidth="1"/>
    <col min="27" max="28" width="7" hidden="1" customWidth="1"/>
    <col min="29" max="29" width="18.7109375" hidden="1" customWidth="1"/>
    <col min="30" max="33" width="7" hidden="1" customWidth="1"/>
    <col min="34" max="35" width="18.7109375" hidden="1" customWidth="1"/>
    <col min="36" max="52" width="7" hidden="1" customWidth="1"/>
    <col min="53" max="104" width="0" hidden="1" customWidth="1"/>
  </cols>
  <sheetData>
    <row r="1" spans="1:35" ht="4.9000000000000004" customHeight="1" x14ac:dyDescent="0.2"/>
    <row r="2" spans="1:35" s="166" customFormat="1" ht="23.45" customHeight="1" x14ac:dyDescent="0.2">
      <c r="A2" s="165">
        <v>3</v>
      </c>
      <c r="B2" s="165" t="s">
        <v>2</v>
      </c>
      <c r="F2" s="167" t="s">
        <v>682</v>
      </c>
    </row>
    <row r="3" spans="1:35" x14ac:dyDescent="0.2">
      <c r="AC3" t="s">
        <v>145</v>
      </c>
    </row>
    <row r="4" spans="1:35" x14ac:dyDescent="0.2">
      <c r="B4" t="s">
        <v>9</v>
      </c>
      <c r="C4" s="6" t="s">
        <v>39</v>
      </c>
      <c r="D4" s="6"/>
      <c r="E4" s="6"/>
      <c r="F4" s="6"/>
      <c r="AC4" t="s">
        <v>125</v>
      </c>
      <c r="AD4">
        <v>1</v>
      </c>
      <c r="AF4" t="s">
        <v>224</v>
      </c>
      <c r="AG4">
        <v>1</v>
      </c>
      <c r="AI4" t="s">
        <v>89</v>
      </c>
    </row>
    <row r="5" spans="1:35" x14ac:dyDescent="0.2">
      <c r="C5" s="6" t="s">
        <v>233</v>
      </c>
      <c r="D5" s="6"/>
      <c r="E5" s="6"/>
      <c r="F5" s="6"/>
      <c r="AC5" s="10" t="s">
        <v>126</v>
      </c>
      <c r="AD5">
        <v>2</v>
      </c>
      <c r="AF5" t="s">
        <v>225</v>
      </c>
      <c r="AG5">
        <v>2</v>
      </c>
      <c r="AI5" t="s">
        <v>147</v>
      </c>
    </row>
    <row r="6" spans="1:35" x14ac:dyDescent="0.2">
      <c r="B6" t="s">
        <v>12</v>
      </c>
      <c r="C6" t="s">
        <v>40</v>
      </c>
      <c r="AC6" s="10" t="s">
        <v>127</v>
      </c>
      <c r="AD6">
        <v>3</v>
      </c>
      <c r="AF6" t="s">
        <v>226</v>
      </c>
      <c r="AG6">
        <v>3</v>
      </c>
      <c r="AI6" t="s">
        <v>148</v>
      </c>
    </row>
    <row r="7" spans="1:35" x14ac:dyDescent="0.2">
      <c r="C7" s="50" t="s">
        <v>474</v>
      </c>
      <c r="D7" s="50"/>
      <c r="E7" s="50"/>
      <c r="F7" s="50"/>
      <c r="G7" s="50"/>
      <c r="H7" s="50"/>
      <c r="I7" s="50"/>
      <c r="J7" s="50"/>
      <c r="AC7" s="10" t="s">
        <v>128</v>
      </c>
      <c r="AD7">
        <v>4</v>
      </c>
    </row>
    <row r="8" spans="1:35" x14ac:dyDescent="0.2">
      <c r="C8" s="22" t="s">
        <v>640</v>
      </c>
      <c r="D8" s="21"/>
      <c r="E8" s="21"/>
      <c r="F8" s="21"/>
      <c r="G8" s="21"/>
      <c r="H8" s="21"/>
      <c r="I8" s="21"/>
      <c r="J8" s="21"/>
      <c r="K8" s="28"/>
      <c r="L8" s="28"/>
      <c r="M8" s="28"/>
      <c r="AC8" s="10" t="s">
        <v>129</v>
      </c>
      <c r="AD8">
        <v>5</v>
      </c>
    </row>
    <row r="9" spans="1:35" x14ac:dyDescent="0.2">
      <c r="C9" s="73" t="s">
        <v>231</v>
      </c>
      <c r="D9" s="72"/>
      <c r="E9" s="72"/>
      <c r="F9" s="72"/>
      <c r="G9" s="72"/>
      <c r="H9" s="72"/>
      <c r="I9" s="72"/>
      <c r="J9" s="72"/>
      <c r="K9" s="28"/>
      <c r="L9" s="28"/>
      <c r="M9" s="28"/>
      <c r="AC9" s="10" t="s">
        <v>130</v>
      </c>
      <c r="AD9">
        <v>6</v>
      </c>
    </row>
    <row r="10" spans="1:35" x14ac:dyDescent="0.2">
      <c r="C10" s="75" t="s">
        <v>232</v>
      </c>
      <c r="D10" s="61"/>
      <c r="E10" s="61"/>
      <c r="F10" s="189" t="s">
        <v>478</v>
      </c>
      <c r="G10" s="189"/>
      <c r="H10" s="189"/>
      <c r="I10" s="189"/>
      <c r="J10" s="61"/>
      <c r="K10" s="28"/>
      <c r="L10" s="28"/>
      <c r="M10" s="28"/>
    </row>
    <row r="11" spans="1:35" x14ac:dyDescent="0.2">
      <c r="B11" s="14" t="s">
        <v>11</v>
      </c>
      <c r="C11" s="29" t="s">
        <v>477</v>
      </c>
      <c r="D11" s="21"/>
      <c r="E11" s="21"/>
      <c r="F11" s="21"/>
      <c r="G11" s="21"/>
      <c r="H11" s="21"/>
      <c r="I11" s="21"/>
      <c r="J11" s="21"/>
      <c r="K11" s="28"/>
      <c r="L11" s="28"/>
      <c r="M11" s="28"/>
    </row>
    <row r="12" spans="1:35" x14ac:dyDescent="0.2">
      <c r="B12" s="14"/>
      <c r="C12" s="74" t="s">
        <v>683</v>
      </c>
      <c r="D12" s="72"/>
      <c r="E12" s="72"/>
      <c r="F12" s="72"/>
      <c r="G12" s="72"/>
      <c r="H12" s="72"/>
      <c r="I12" s="72"/>
      <c r="J12" s="72"/>
      <c r="K12" s="28"/>
      <c r="L12" s="28"/>
      <c r="M12" s="28"/>
    </row>
    <row r="13" spans="1:35" x14ac:dyDescent="0.2">
      <c r="B13" s="14"/>
      <c r="C13" s="76" t="s">
        <v>479</v>
      </c>
      <c r="D13" s="61"/>
      <c r="E13" s="61"/>
      <c r="F13" s="61"/>
      <c r="G13" s="61"/>
      <c r="H13" s="61"/>
      <c r="I13" s="61"/>
      <c r="J13" s="61"/>
      <c r="K13" s="28"/>
      <c r="L13" s="28"/>
    </row>
    <row r="14" spans="1:35" x14ac:dyDescent="0.2">
      <c r="B14" t="s">
        <v>678</v>
      </c>
      <c r="C14" t="s">
        <v>684</v>
      </c>
      <c r="K14" s="28"/>
      <c r="L14" s="28"/>
    </row>
    <row r="15" spans="1:35" x14ac:dyDescent="0.2">
      <c r="C15" t="s">
        <v>685</v>
      </c>
      <c r="K15" s="28"/>
      <c r="L15" s="28"/>
    </row>
    <row r="16" spans="1:35" x14ac:dyDescent="0.2">
      <c r="C16" s="12"/>
      <c r="D16" s="28"/>
      <c r="E16" s="28"/>
      <c r="F16" s="28"/>
      <c r="G16" s="28"/>
    </row>
    <row r="17" spans="2:41" x14ac:dyDescent="0.2">
      <c r="D17" s="37" t="s">
        <v>17</v>
      </c>
      <c r="E17" s="42"/>
      <c r="F17" s="47" t="s">
        <v>470</v>
      </c>
      <c r="G17" s="27" t="s">
        <v>132</v>
      </c>
      <c r="H17" s="185" t="s">
        <v>41</v>
      </c>
      <c r="I17" s="185"/>
      <c r="J17" s="185"/>
      <c r="K17" s="185"/>
      <c r="L17" s="187" t="s">
        <v>42</v>
      </c>
      <c r="M17" s="188"/>
    </row>
    <row r="18" spans="2:41" x14ac:dyDescent="0.2">
      <c r="D18" s="131" t="s">
        <v>1</v>
      </c>
      <c r="E18" s="43"/>
      <c r="F18" s="48" t="s">
        <v>230</v>
      </c>
      <c r="G18" s="134" t="s">
        <v>1</v>
      </c>
      <c r="H18" s="141" t="s">
        <v>43</v>
      </c>
      <c r="I18" s="186" t="s">
        <v>44</v>
      </c>
      <c r="J18" s="186"/>
      <c r="K18" s="141" t="s">
        <v>45</v>
      </c>
      <c r="L18" s="143" t="s">
        <v>46</v>
      </c>
      <c r="M18" s="143" t="s">
        <v>223</v>
      </c>
      <c r="AD18" t="s">
        <v>89</v>
      </c>
      <c r="AE18" t="s">
        <v>147</v>
      </c>
      <c r="AF18" t="s">
        <v>147</v>
      </c>
    </row>
    <row r="19" spans="2:41" x14ac:dyDescent="0.2">
      <c r="C19" t="s">
        <v>13</v>
      </c>
      <c r="D19" s="147" t="s">
        <v>47</v>
      </c>
      <c r="E19" s="39" t="s">
        <v>350</v>
      </c>
      <c r="F19" s="49" t="s">
        <v>150</v>
      </c>
      <c r="G19" s="146" t="s">
        <v>47</v>
      </c>
      <c r="H19" s="141" t="s">
        <v>48</v>
      </c>
      <c r="I19" s="141"/>
      <c r="J19" s="140" t="s">
        <v>124</v>
      </c>
      <c r="K19" s="140" t="s">
        <v>124</v>
      </c>
      <c r="L19" s="143"/>
      <c r="M19" s="143"/>
      <c r="AD19" t="s">
        <v>228</v>
      </c>
      <c r="AE19" t="s">
        <v>229</v>
      </c>
      <c r="AG19" t="s">
        <v>222</v>
      </c>
      <c r="AH19" t="s">
        <v>227</v>
      </c>
      <c r="AI19" t="s">
        <v>90</v>
      </c>
      <c r="AN19" t="s">
        <v>147</v>
      </c>
      <c r="AO19" t="s">
        <v>148</v>
      </c>
    </row>
    <row r="20" spans="2:41" x14ac:dyDescent="0.2">
      <c r="B20">
        <v>1</v>
      </c>
      <c r="C20" s="9" t="str">
        <f>IF(zony!AC20=0,"nezadáno",zony!D20)</f>
        <v>Kanceláře 1 osoba</v>
      </c>
      <c r="D20" s="8">
        <f>IF(zony!AC20=1,IF(F20="A",AD20,IF(F20="B",AN20,IF(F20="C",AO20,0))),0)</f>
        <v>0.13600000000000001</v>
      </c>
      <c r="E20" s="25" t="str">
        <f>IF(zony!AC20=1,IF(D20=0,"nulový příkon",IF(AND(AN20&lt;0,F20="B"),"chyba - předřadník","ok")),"nedef. zóna")</f>
        <v>ok</v>
      </c>
      <c r="F20" s="45" t="s">
        <v>147</v>
      </c>
      <c r="G20" s="16"/>
      <c r="H20" s="69">
        <v>4</v>
      </c>
      <c r="I20" s="70" t="s">
        <v>131</v>
      </c>
      <c r="J20" s="71" t="s">
        <v>185</v>
      </c>
      <c r="K20" s="71" t="s">
        <v>201</v>
      </c>
      <c r="L20" s="68" t="s">
        <v>221</v>
      </c>
      <c r="M20" s="68" t="s">
        <v>225</v>
      </c>
      <c r="AC20">
        <f>VLOOKUP(I20,$AC$4:$AD$9,2,FALSE)</f>
        <v>1</v>
      </c>
      <c r="AD20">
        <f t="shared" ref="AD20:AD29" si="0">IF(ISNUMBER(G20),ABS(G20),0)</f>
        <v>0</v>
      </c>
      <c r="AE20">
        <f t="shared" ref="AE20:AE29" si="1">IF(ISNUMBER(H20),ABS(H20),0)</f>
        <v>4</v>
      </c>
      <c r="AF20">
        <f>VLOOKUP(J20, $AC$99:$AP$158, MATCH(K20, $AC$99:$AP$99, 0), FALSE)</f>
        <v>34</v>
      </c>
      <c r="AG20">
        <f t="shared" ref="AG20:AG21" si="2">IF(AF20="nezadáno",0,IF(ISNUMBER(AF20),AF20,-1))</f>
        <v>34</v>
      </c>
      <c r="AH20">
        <f>IF(M20=$AF$6,4,IF(M20=$AF$5,3,2))</f>
        <v>3</v>
      </c>
      <c r="AI20">
        <f t="shared" ref="AI20:AI29" si="3">VLOOKUP(L20,$CC$99:$CF$117,AH20,FALSE)</f>
        <v>0</v>
      </c>
      <c r="AN20">
        <f>AC20*AG20*AE20/1000</f>
        <v>0.13600000000000001</v>
      </c>
      <c r="AO20">
        <f>AI20/1000</f>
        <v>0</v>
      </c>
    </row>
    <row r="21" spans="2:41" x14ac:dyDescent="0.2">
      <c r="B21">
        <v>2</v>
      </c>
      <c r="C21" s="9" t="str">
        <f>IF(zony!AC21=0,"nezadáno",zony!D21)</f>
        <v>Kanceláře 2 osoby</v>
      </c>
      <c r="D21" s="8">
        <f>IF(zony!AC21=1,IF(F21="A",AD21,IF(F21="B",AN21,IF(F21="C",AO21,0))),0)</f>
        <v>0.54400000000000004</v>
      </c>
      <c r="E21" s="25" t="str">
        <f>IF(zony!AC21=1,IF(D21=0,"nulový příkon",IF(AND(AN21&lt;0,F21="B"),"chyba - předřadník","ok")),"nedef. zóna")</f>
        <v>ok</v>
      </c>
      <c r="F21" s="45" t="s">
        <v>147</v>
      </c>
      <c r="G21" s="16"/>
      <c r="H21" s="71">
        <v>16</v>
      </c>
      <c r="I21" s="70" t="s">
        <v>131</v>
      </c>
      <c r="J21" s="71" t="s">
        <v>185</v>
      </c>
      <c r="K21" s="71" t="s">
        <v>201</v>
      </c>
      <c r="L21" s="68" t="s">
        <v>221</v>
      </c>
      <c r="M21" s="68" t="s">
        <v>225</v>
      </c>
      <c r="AC21">
        <f t="shared" ref="AC21:AC29" si="4">VLOOKUP(I21,$AC$4:$AD$9,2,FALSE)</f>
        <v>1</v>
      </c>
      <c r="AD21">
        <f t="shared" si="0"/>
        <v>0</v>
      </c>
      <c r="AE21">
        <f t="shared" si="1"/>
        <v>16</v>
      </c>
      <c r="AF21">
        <f t="shared" ref="AF21:AF69" si="5">VLOOKUP(J21, $AC$99:$AP$158, MATCH(K21, $AC$99:$AP$99, 0), FALSE)</f>
        <v>34</v>
      </c>
      <c r="AG21">
        <f t="shared" si="2"/>
        <v>34</v>
      </c>
      <c r="AH21">
        <f t="shared" ref="AH21:AH29" si="6">IF(M21=$AF$6,4,IF(M21=$AF$5,3,2))</f>
        <v>3</v>
      </c>
      <c r="AI21">
        <f t="shared" si="3"/>
        <v>0</v>
      </c>
      <c r="AN21">
        <f t="shared" ref="AN21:AN29" si="7">AC21*AG21*AE21/1000</f>
        <v>0.54400000000000004</v>
      </c>
      <c r="AO21">
        <f t="shared" ref="AO21:AO29" si="8">AI21/1000</f>
        <v>0</v>
      </c>
    </row>
    <row r="22" spans="2:41" x14ac:dyDescent="0.2">
      <c r="B22">
        <v>3</v>
      </c>
      <c r="C22" s="9" t="str">
        <f>IF(zony!AC22=0,"nezadáno",zony!D22)</f>
        <v>Zasedací místnost</v>
      </c>
      <c r="D22" s="8">
        <f>IF(zony!AC22=1,IF(F22="A",AD22,IF(F22="B",AN22,IF(F22="C",AO22,0))),0)</f>
        <v>0.224</v>
      </c>
      <c r="E22" s="25" t="str">
        <f>IF(zony!AC22=1,IF(D22=0,"nulový příkon",IF(AND(AN22&lt;0,F22="B"),"chyba - předřadník","ok")),"nedef. zóna")</f>
        <v>ok</v>
      </c>
      <c r="F22" s="45" t="s">
        <v>147</v>
      </c>
      <c r="G22" s="16"/>
      <c r="H22" s="71">
        <v>4</v>
      </c>
      <c r="I22" s="70" t="s">
        <v>126</v>
      </c>
      <c r="J22" s="71" t="s">
        <v>184</v>
      </c>
      <c r="K22" s="71" t="s">
        <v>201</v>
      </c>
      <c r="L22" s="68" t="s">
        <v>221</v>
      </c>
      <c r="M22" s="68" t="s">
        <v>225</v>
      </c>
      <c r="AC22">
        <f t="shared" si="4"/>
        <v>2</v>
      </c>
      <c r="AD22">
        <f t="shared" si="0"/>
        <v>0</v>
      </c>
      <c r="AE22">
        <f t="shared" si="1"/>
        <v>4</v>
      </c>
      <c r="AF22">
        <f t="shared" si="5"/>
        <v>28</v>
      </c>
      <c r="AG22">
        <f>IF(AF22="nezadáno",0,IF(ISNUMBER(AF22),AF22,-1))</f>
        <v>28</v>
      </c>
      <c r="AH22">
        <f t="shared" si="6"/>
        <v>3</v>
      </c>
      <c r="AI22">
        <f t="shared" si="3"/>
        <v>0</v>
      </c>
      <c r="AN22">
        <f t="shared" si="7"/>
        <v>0.224</v>
      </c>
      <c r="AO22">
        <f t="shared" si="8"/>
        <v>0</v>
      </c>
    </row>
    <row r="23" spans="2:41" x14ac:dyDescent="0.2">
      <c r="B23">
        <v>4</v>
      </c>
      <c r="C23" s="9" t="str">
        <f>IF(zony!AC23=0,"nezadáno",zony!D23)</f>
        <v>WC</v>
      </c>
      <c r="D23" s="8">
        <f>IF(zony!AC23=1,IF(F23="A",AD23,IF(F23="B",AN23,IF(F23="C",AO23,0))),0)</f>
        <v>0.03</v>
      </c>
      <c r="E23" s="25" t="str">
        <f>IF(zony!AC23=1,IF(D23=0,"nulový příkon",IF(AND(AN23&lt;0,F23="B"),"chyba - předřadník","ok")),"nedef. zóna")</f>
        <v>ok</v>
      </c>
      <c r="F23" s="45" t="s">
        <v>89</v>
      </c>
      <c r="G23" s="16">
        <f>30/1000</f>
        <v>0.03</v>
      </c>
      <c r="H23" s="71">
        <v>1</v>
      </c>
      <c r="I23" s="70" t="s">
        <v>131</v>
      </c>
      <c r="J23" s="71" t="s">
        <v>142</v>
      </c>
      <c r="K23" s="71" t="s">
        <v>142</v>
      </c>
      <c r="L23" s="68" t="s">
        <v>221</v>
      </c>
      <c r="M23" s="68" t="s">
        <v>225</v>
      </c>
      <c r="AC23">
        <f t="shared" si="4"/>
        <v>1</v>
      </c>
      <c r="AD23">
        <f t="shared" si="0"/>
        <v>0.03</v>
      </c>
      <c r="AE23">
        <f t="shared" si="1"/>
        <v>1</v>
      </c>
      <c r="AF23" t="str">
        <f t="shared" si="5"/>
        <v>nezadáno</v>
      </c>
      <c r="AG23">
        <f t="shared" ref="AG23:AG29" si="9">IF(AF23="nezadáno",0,IF(ISNUMBER(AF23),AF23,-1))</f>
        <v>0</v>
      </c>
      <c r="AH23">
        <f t="shared" si="6"/>
        <v>3</v>
      </c>
      <c r="AI23">
        <f t="shared" si="3"/>
        <v>0</v>
      </c>
      <c r="AN23">
        <f t="shared" si="7"/>
        <v>0</v>
      </c>
      <c r="AO23">
        <f t="shared" si="8"/>
        <v>0</v>
      </c>
    </row>
    <row r="24" spans="2:41" x14ac:dyDescent="0.2">
      <c r="B24">
        <v>5</v>
      </c>
      <c r="C24" s="9" t="str">
        <f>IF(zony!AC24=0,"nezadáno",zony!D24)</f>
        <v>Recepce</v>
      </c>
      <c r="D24" s="8">
        <f>IF(zony!AC24=1,IF(F24="A",AD24,IF(F24="B",AN24,IF(F24="C",AO24,0))),0)</f>
        <v>0.10199999999999999</v>
      </c>
      <c r="E24" s="25" t="str">
        <f>IF(zony!AC24=1,IF(D24=0,"nulový příkon",IF(AND(AN24&lt;0,F24="B"),"chyba - předřadník","ok")),"nedef. zóna")</f>
        <v>ok</v>
      </c>
      <c r="F24" s="45" t="s">
        <v>147</v>
      </c>
      <c r="G24" s="16"/>
      <c r="H24" s="71">
        <v>3</v>
      </c>
      <c r="I24" s="70" t="s">
        <v>131</v>
      </c>
      <c r="J24" s="159" t="s">
        <v>185</v>
      </c>
      <c r="K24" s="159" t="s">
        <v>201</v>
      </c>
      <c r="L24" s="68" t="s">
        <v>221</v>
      </c>
      <c r="M24" s="68" t="s">
        <v>225</v>
      </c>
      <c r="AC24">
        <f t="shared" si="4"/>
        <v>1</v>
      </c>
      <c r="AD24">
        <f t="shared" si="0"/>
        <v>0</v>
      </c>
      <c r="AE24">
        <f t="shared" si="1"/>
        <v>3</v>
      </c>
      <c r="AF24">
        <f t="shared" si="5"/>
        <v>34</v>
      </c>
      <c r="AG24">
        <f t="shared" si="9"/>
        <v>34</v>
      </c>
      <c r="AH24">
        <f t="shared" si="6"/>
        <v>3</v>
      </c>
      <c r="AI24">
        <f t="shared" si="3"/>
        <v>0</v>
      </c>
      <c r="AN24">
        <f t="shared" si="7"/>
        <v>0.10199999999999999</v>
      </c>
      <c r="AO24">
        <f t="shared" si="8"/>
        <v>0</v>
      </c>
    </row>
    <row r="25" spans="2:41" x14ac:dyDescent="0.2">
      <c r="B25">
        <v>6</v>
      </c>
      <c r="C25" s="9" t="str">
        <f>IF(zony!AC25=0,"nezadáno",zony!D25)</f>
        <v>Kuchyňka</v>
      </c>
      <c r="D25" s="8">
        <f>IF(zony!AC25=1,IF(F25="A",AD25,IF(F25="B",AN25,IF(F25="C",AO25,0))),0)</f>
        <v>6.8000000000000005E-2</v>
      </c>
      <c r="E25" s="25" t="str">
        <f>IF(zony!AC25=1,IF(D25=0,"nulový příkon",IF(AND(AN25&lt;0,F25="B"),"chyba - předřadník","ok")),"nedef. zóna")</f>
        <v>ok</v>
      </c>
      <c r="F25" s="45" t="s">
        <v>147</v>
      </c>
      <c r="G25" s="16"/>
      <c r="H25" s="71">
        <v>2</v>
      </c>
      <c r="I25" s="70" t="s">
        <v>131</v>
      </c>
      <c r="J25" s="71" t="s">
        <v>185</v>
      </c>
      <c r="K25" s="71" t="s">
        <v>201</v>
      </c>
      <c r="L25" s="68" t="s">
        <v>221</v>
      </c>
      <c r="M25" s="68" t="s">
        <v>225</v>
      </c>
      <c r="AC25">
        <f t="shared" si="4"/>
        <v>1</v>
      </c>
      <c r="AD25">
        <f t="shared" si="0"/>
        <v>0</v>
      </c>
      <c r="AE25">
        <f t="shared" si="1"/>
        <v>2</v>
      </c>
      <c r="AF25">
        <f t="shared" si="5"/>
        <v>34</v>
      </c>
      <c r="AG25">
        <f t="shared" si="9"/>
        <v>34</v>
      </c>
      <c r="AH25">
        <f t="shared" si="6"/>
        <v>3</v>
      </c>
      <c r="AI25">
        <f t="shared" si="3"/>
        <v>0</v>
      </c>
      <c r="AN25">
        <f t="shared" si="7"/>
        <v>6.8000000000000005E-2</v>
      </c>
      <c r="AO25">
        <f t="shared" si="8"/>
        <v>0</v>
      </c>
    </row>
    <row r="26" spans="2:41" x14ac:dyDescent="0.2">
      <c r="B26">
        <v>7</v>
      </c>
      <c r="C26" s="9" t="str">
        <f>IF(zony!AC26=0,"nezadáno",zony!D26)</f>
        <v>nezadáno</v>
      </c>
      <c r="D26" s="8">
        <f>IF(zony!AC26=1,IF(F26="A",AD26,IF(F26="B",AN26,IF(F26="C",AO26,0))),0)</f>
        <v>0</v>
      </c>
      <c r="E26" s="25" t="str">
        <f>IF(zony!AC26=1,IF(D26=0,"nulový příkon",IF(AND(AN26&lt;0,F26="B"),"chyba - předřadník","ok")),"nedef. zóna")</f>
        <v>nedef. zóna</v>
      </c>
      <c r="F26" s="45" t="s">
        <v>147</v>
      </c>
      <c r="G26" s="16"/>
      <c r="H26" s="71">
        <v>0</v>
      </c>
      <c r="I26" s="70" t="s">
        <v>131</v>
      </c>
      <c r="J26" s="71" t="s">
        <v>142</v>
      </c>
      <c r="K26" s="71" t="s">
        <v>142</v>
      </c>
      <c r="L26" s="68" t="s">
        <v>221</v>
      </c>
      <c r="M26" s="68" t="s">
        <v>225</v>
      </c>
      <c r="AC26">
        <f t="shared" si="4"/>
        <v>1</v>
      </c>
      <c r="AD26">
        <f t="shared" si="0"/>
        <v>0</v>
      </c>
      <c r="AE26">
        <f t="shared" si="1"/>
        <v>0</v>
      </c>
      <c r="AF26" t="str">
        <f t="shared" si="5"/>
        <v>nezadáno</v>
      </c>
      <c r="AG26">
        <f t="shared" si="9"/>
        <v>0</v>
      </c>
      <c r="AH26">
        <f t="shared" si="6"/>
        <v>3</v>
      </c>
      <c r="AI26">
        <f t="shared" si="3"/>
        <v>0</v>
      </c>
      <c r="AN26">
        <f t="shared" si="7"/>
        <v>0</v>
      </c>
      <c r="AO26">
        <f t="shared" si="8"/>
        <v>0</v>
      </c>
    </row>
    <row r="27" spans="2:41" x14ac:dyDescent="0.2">
      <c r="B27">
        <v>8</v>
      </c>
      <c r="C27" s="9" t="str">
        <f>IF(zony!AC27=0,"nezadáno",zony!D27)</f>
        <v>nezadáno</v>
      </c>
      <c r="D27" s="8">
        <f>IF(zony!AC27=1,IF(F27="A",AD27,IF(F27="B",AN27,IF(F27="C",AO27,0))),0)</f>
        <v>0</v>
      </c>
      <c r="E27" s="25" t="str">
        <f>IF(zony!AC27=1,IF(D27=0,"nulový příkon",IF(AND(AN27&lt;0,F27="B"),"chyba - předřadník","ok")),"nedef. zóna")</f>
        <v>nedef. zóna</v>
      </c>
      <c r="F27" s="45" t="s">
        <v>147</v>
      </c>
      <c r="G27" s="16"/>
      <c r="H27" s="71">
        <v>2</v>
      </c>
      <c r="I27" s="70" t="s">
        <v>131</v>
      </c>
      <c r="J27" s="71" t="s">
        <v>142</v>
      </c>
      <c r="K27" s="71" t="s">
        <v>142</v>
      </c>
      <c r="L27" s="68" t="s">
        <v>221</v>
      </c>
      <c r="M27" s="68" t="s">
        <v>225</v>
      </c>
      <c r="AC27">
        <f t="shared" si="4"/>
        <v>1</v>
      </c>
      <c r="AD27">
        <f t="shared" si="0"/>
        <v>0</v>
      </c>
      <c r="AE27">
        <f t="shared" si="1"/>
        <v>2</v>
      </c>
      <c r="AF27" t="str">
        <f t="shared" si="5"/>
        <v>nezadáno</v>
      </c>
      <c r="AG27">
        <f t="shared" si="9"/>
        <v>0</v>
      </c>
      <c r="AH27">
        <f t="shared" si="6"/>
        <v>3</v>
      </c>
      <c r="AI27">
        <f t="shared" si="3"/>
        <v>0</v>
      </c>
      <c r="AN27">
        <f t="shared" si="7"/>
        <v>0</v>
      </c>
      <c r="AO27">
        <f t="shared" si="8"/>
        <v>0</v>
      </c>
    </row>
    <row r="28" spans="2:41" x14ac:dyDescent="0.2">
      <c r="B28">
        <v>9</v>
      </c>
      <c r="C28" s="9" t="str">
        <f>IF(zony!AC28=0,"nezadáno",zony!D28)</f>
        <v>nezadáno</v>
      </c>
      <c r="D28" s="8">
        <f>IF(zony!AC28=1,IF(F28="A",AD28,IF(F28="B",AN28,IF(F28="C",AO28,0))),0)</f>
        <v>0</v>
      </c>
      <c r="E28" s="25" t="str">
        <f>IF(zony!AC28=1,IF(D28=0,"nulový příkon",IF(AND(AN28&lt;0,F28="B"),"chyba - předřadník","ok")),"nedef. zóna")</f>
        <v>nedef. zóna</v>
      </c>
      <c r="F28" s="45" t="s">
        <v>147</v>
      </c>
      <c r="G28" s="16"/>
      <c r="H28" s="71">
        <v>0</v>
      </c>
      <c r="I28" s="70" t="s">
        <v>131</v>
      </c>
      <c r="J28" s="71" t="s">
        <v>142</v>
      </c>
      <c r="K28" s="71" t="s">
        <v>142</v>
      </c>
      <c r="L28" s="68" t="s">
        <v>221</v>
      </c>
      <c r="M28" s="68" t="s">
        <v>225</v>
      </c>
      <c r="AC28">
        <f t="shared" si="4"/>
        <v>1</v>
      </c>
      <c r="AD28">
        <f t="shared" si="0"/>
        <v>0</v>
      </c>
      <c r="AE28">
        <f t="shared" si="1"/>
        <v>0</v>
      </c>
      <c r="AF28" t="str">
        <f t="shared" si="5"/>
        <v>nezadáno</v>
      </c>
      <c r="AG28">
        <f t="shared" si="9"/>
        <v>0</v>
      </c>
      <c r="AH28">
        <f t="shared" si="6"/>
        <v>3</v>
      </c>
      <c r="AI28">
        <f t="shared" si="3"/>
        <v>0</v>
      </c>
      <c r="AN28">
        <f t="shared" si="7"/>
        <v>0</v>
      </c>
      <c r="AO28">
        <f t="shared" si="8"/>
        <v>0</v>
      </c>
    </row>
    <row r="29" spans="2:41" x14ac:dyDescent="0.2">
      <c r="B29">
        <v>10</v>
      </c>
      <c r="C29" s="9" t="str">
        <f>IF(zony!AC29=0,"nezadáno",zony!D29)</f>
        <v>nezadáno</v>
      </c>
      <c r="D29" s="8">
        <f>IF(zony!AC29=1,IF(F29="A",AD29,IF(F29="B",AN29,IF(F29="C",AO29,0))),0)</f>
        <v>0</v>
      </c>
      <c r="E29" s="25" t="str">
        <f>IF(zony!AC29=1,IF(D29=0,"nulový příkon",IF(AND(AN29&lt;0,F29="B"),"chyba - předřadník","ok")),"nedef. zóna")</f>
        <v>nedef. zóna</v>
      </c>
      <c r="F29" s="45" t="s">
        <v>147</v>
      </c>
      <c r="G29" s="16"/>
      <c r="H29" s="71">
        <v>0</v>
      </c>
      <c r="I29" s="70" t="s">
        <v>131</v>
      </c>
      <c r="J29" s="71" t="s">
        <v>142</v>
      </c>
      <c r="K29" s="71" t="s">
        <v>142</v>
      </c>
      <c r="L29" s="68" t="s">
        <v>221</v>
      </c>
      <c r="M29" s="68" t="s">
        <v>225</v>
      </c>
      <c r="AC29">
        <f t="shared" si="4"/>
        <v>1</v>
      </c>
      <c r="AD29">
        <f t="shared" si="0"/>
        <v>0</v>
      </c>
      <c r="AE29">
        <f t="shared" si="1"/>
        <v>0</v>
      </c>
      <c r="AF29" t="str">
        <f t="shared" si="5"/>
        <v>nezadáno</v>
      </c>
      <c r="AG29">
        <f t="shared" si="9"/>
        <v>0</v>
      </c>
      <c r="AH29">
        <f t="shared" si="6"/>
        <v>3</v>
      </c>
      <c r="AI29">
        <f t="shared" si="3"/>
        <v>0</v>
      </c>
      <c r="AN29">
        <f t="shared" si="7"/>
        <v>0</v>
      </c>
      <c r="AO29">
        <f t="shared" si="8"/>
        <v>0</v>
      </c>
    </row>
    <row r="30" spans="2:41" x14ac:dyDescent="0.2">
      <c r="B30">
        <v>11</v>
      </c>
      <c r="C30" s="9" t="str">
        <f>IF(zony!AC30=0,"nezadáno",zony!D30)</f>
        <v>nezadáno</v>
      </c>
      <c r="D30" s="8">
        <f>IF(zony!AC30=1,IF(F30="A",AD30,IF(F30="B",AN30,IF(F30="C",AO30,0))),0)</f>
        <v>0</v>
      </c>
      <c r="E30" s="25" t="str">
        <f>IF(zony!AC30=1,IF(D30=0,"nulový příkon",IF(AND(AN30&lt;0,F30="B"),"chyba - předřadník","ok")),"nedef. zóna")</f>
        <v>nedef. zóna</v>
      </c>
      <c r="F30" s="45" t="s">
        <v>147</v>
      </c>
      <c r="G30" s="16"/>
      <c r="H30" s="71">
        <v>0</v>
      </c>
      <c r="I30" s="70" t="s">
        <v>131</v>
      </c>
      <c r="J30" s="71" t="s">
        <v>142</v>
      </c>
      <c r="K30" s="71" t="s">
        <v>142</v>
      </c>
      <c r="L30" s="68" t="s">
        <v>221</v>
      </c>
      <c r="M30" s="68" t="s">
        <v>225</v>
      </c>
      <c r="AC30">
        <f t="shared" ref="AC30:AC69" si="10">VLOOKUP(I30,$AC$4:$AD$9,2,FALSE)</f>
        <v>1</v>
      </c>
      <c r="AD30">
        <f t="shared" ref="AD30:AD69" si="11">IF(ISNUMBER(G30),ABS(G30),0)</f>
        <v>0</v>
      </c>
      <c r="AE30">
        <f t="shared" ref="AE30:AE69" si="12">IF(ISNUMBER(H30),ABS(H30),0)</f>
        <v>0</v>
      </c>
      <c r="AF30" t="str">
        <f t="shared" si="5"/>
        <v>nezadáno</v>
      </c>
      <c r="AG30">
        <f t="shared" ref="AG30:AG69" si="13">IF(AF30="nezadáno",0,IF(ISNUMBER(AF30),AF30,-1))</f>
        <v>0</v>
      </c>
      <c r="AH30">
        <f t="shared" ref="AH30:AH69" si="14">IF(M30=$AF$6,4,IF(M30=$AF$5,3,2))</f>
        <v>3</v>
      </c>
      <c r="AI30">
        <f t="shared" ref="AI30:AI69" si="15">VLOOKUP(L30,$CC$99:$CF$117,AH30,FALSE)</f>
        <v>0</v>
      </c>
      <c r="AN30">
        <f t="shared" ref="AN30:AN69" si="16">AC30*AG30*AE30/1000</f>
        <v>0</v>
      </c>
      <c r="AO30">
        <f t="shared" ref="AO30:AO69" si="17">AI30/1000</f>
        <v>0</v>
      </c>
    </row>
    <row r="31" spans="2:41" x14ac:dyDescent="0.2">
      <c r="B31">
        <v>12</v>
      </c>
      <c r="C31" s="9" t="str">
        <f>IF(zony!AC31=0,"nezadáno",zony!D31)</f>
        <v>nezadáno</v>
      </c>
      <c r="D31" s="8">
        <f>IF(zony!AC31=1,IF(F31="A",AD31,IF(F31="B",AN31,IF(F31="C",AO31,0))),0)</f>
        <v>0</v>
      </c>
      <c r="E31" s="25" t="str">
        <f>IF(zony!AC31=1,IF(D31=0,"nulový příkon",IF(AND(AN31&lt;0,F31="B"),"chyba - předřadník","ok")),"nedef. zóna")</f>
        <v>nedef. zóna</v>
      </c>
      <c r="F31" s="45" t="s">
        <v>147</v>
      </c>
      <c r="G31" s="16"/>
      <c r="H31" s="71">
        <v>0</v>
      </c>
      <c r="I31" s="70" t="s">
        <v>131</v>
      </c>
      <c r="J31" s="71" t="s">
        <v>142</v>
      </c>
      <c r="K31" s="71" t="s">
        <v>142</v>
      </c>
      <c r="L31" s="68" t="s">
        <v>221</v>
      </c>
      <c r="M31" s="68" t="s">
        <v>225</v>
      </c>
      <c r="AC31">
        <f t="shared" si="10"/>
        <v>1</v>
      </c>
      <c r="AD31">
        <f t="shared" si="11"/>
        <v>0</v>
      </c>
      <c r="AE31">
        <f t="shared" si="12"/>
        <v>0</v>
      </c>
      <c r="AF31" t="str">
        <f t="shared" si="5"/>
        <v>nezadáno</v>
      </c>
      <c r="AG31">
        <f t="shared" si="13"/>
        <v>0</v>
      </c>
      <c r="AH31">
        <f t="shared" si="14"/>
        <v>3</v>
      </c>
      <c r="AI31">
        <f t="shared" si="15"/>
        <v>0</v>
      </c>
      <c r="AN31">
        <f t="shared" si="16"/>
        <v>0</v>
      </c>
      <c r="AO31">
        <f t="shared" si="17"/>
        <v>0</v>
      </c>
    </row>
    <row r="32" spans="2:41" x14ac:dyDescent="0.2">
      <c r="B32">
        <v>13</v>
      </c>
      <c r="C32" s="9" t="str">
        <f>IF(zony!AC32=0,"nezadáno",zony!D32)</f>
        <v>nezadáno</v>
      </c>
      <c r="D32" s="8">
        <f>IF(zony!AC32=1,IF(F32="A",AD32,IF(F32="B",AN32,IF(F32="C",AO32,0))),0)</f>
        <v>0</v>
      </c>
      <c r="E32" s="25" t="str">
        <f>IF(zony!AC32=1,IF(D32=0,"nulový příkon",IF(AND(AN32&lt;0,F32="B"),"chyba - předřadník","ok")),"nedef. zóna")</f>
        <v>nedef. zóna</v>
      </c>
      <c r="F32" s="45" t="s">
        <v>147</v>
      </c>
      <c r="G32" s="16"/>
      <c r="H32" s="71">
        <v>0</v>
      </c>
      <c r="I32" s="70" t="s">
        <v>131</v>
      </c>
      <c r="J32" s="71" t="s">
        <v>142</v>
      </c>
      <c r="K32" s="71" t="s">
        <v>142</v>
      </c>
      <c r="L32" s="68" t="s">
        <v>221</v>
      </c>
      <c r="M32" s="68" t="s">
        <v>225</v>
      </c>
      <c r="AC32">
        <f t="shared" si="10"/>
        <v>1</v>
      </c>
      <c r="AD32">
        <f t="shared" si="11"/>
        <v>0</v>
      </c>
      <c r="AE32">
        <f t="shared" si="12"/>
        <v>0</v>
      </c>
      <c r="AF32" t="str">
        <f t="shared" si="5"/>
        <v>nezadáno</v>
      </c>
      <c r="AG32">
        <f t="shared" si="13"/>
        <v>0</v>
      </c>
      <c r="AH32">
        <f t="shared" si="14"/>
        <v>3</v>
      </c>
      <c r="AI32">
        <f t="shared" si="15"/>
        <v>0</v>
      </c>
      <c r="AN32">
        <f t="shared" si="16"/>
        <v>0</v>
      </c>
      <c r="AO32">
        <f t="shared" si="17"/>
        <v>0</v>
      </c>
    </row>
    <row r="33" spans="2:41" x14ac:dyDescent="0.2">
      <c r="B33">
        <v>14</v>
      </c>
      <c r="C33" s="9" t="str">
        <f>IF(zony!AC33=0,"nezadáno",zony!D33)</f>
        <v>nezadáno</v>
      </c>
      <c r="D33" s="8">
        <f>IF(zony!AC33=1,IF(F33="A",AD33,IF(F33="B",AN33,IF(F33="C",AO33,0))),0)</f>
        <v>0</v>
      </c>
      <c r="E33" s="25" t="str">
        <f>IF(zony!AC33=1,IF(D33=0,"nulový příkon",IF(AND(AN33&lt;0,F33="B"),"chyba - předřadník","ok")),"nedef. zóna")</f>
        <v>nedef. zóna</v>
      </c>
      <c r="F33" s="45" t="s">
        <v>147</v>
      </c>
      <c r="G33" s="16"/>
      <c r="H33" s="71">
        <v>0</v>
      </c>
      <c r="I33" s="70" t="s">
        <v>131</v>
      </c>
      <c r="J33" s="71" t="s">
        <v>142</v>
      </c>
      <c r="K33" s="71" t="s">
        <v>142</v>
      </c>
      <c r="L33" s="68" t="s">
        <v>221</v>
      </c>
      <c r="M33" s="68" t="s">
        <v>225</v>
      </c>
      <c r="AC33">
        <f t="shared" si="10"/>
        <v>1</v>
      </c>
      <c r="AD33">
        <f t="shared" si="11"/>
        <v>0</v>
      </c>
      <c r="AE33">
        <f t="shared" si="12"/>
        <v>0</v>
      </c>
      <c r="AF33" t="str">
        <f t="shared" si="5"/>
        <v>nezadáno</v>
      </c>
      <c r="AG33">
        <f t="shared" si="13"/>
        <v>0</v>
      </c>
      <c r="AH33">
        <f t="shared" si="14"/>
        <v>3</v>
      </c>
      <c r="AI33">
        <f t="shared" si="15"/>
        <v>0</v>
      </c>
      <c r="AN33">
        <f t="shared" si="16"/>
        <v>0</v>
      </c>
      <c r="AO33">
        <f t="shared" si="17"/>
        <v>0</v>
      </c>
    </row>
    <row r="34" spans="2:41" x14ac:dyDescent="0.2">
      <c r="B34">
        <v>15</v>
      </c>
      <c r="C34" s="9" t="str">
        <f>IF(zony!AC34=0,"nezadáno",zony!D34)</f>
        <v>nezadáno</v>
      </c>
      <c r="D34" s="8">
        <f>IF(zony!AC34=1,IF(F34="A",AD34,IF(F34="B",AN34,IF(F34="C",AO34,0))),0)</f>
        <v>0</v>
      </c>
      <c r="E34" s="25" t="str">
        <f>IF(zony!AC34=1,IF(D34=0,"nulový příkon",IF(AND(AN34&lt;0,F34="B"),"chyba - předřadník","ok")),"nedef. zóna")</f>
        <v>nedef. zóna</v>
      </c>
      <c r="F34" s="45" t="s">
        <v>147</v>
      </c>
      <c r="G34" s="16"/>
      <c r="H34" s="71">
        <v>0</v>
      </c>
      <c r="I34" s="70" t="s">
        <v>131</v>
      </c>
      <c r="J34" s="71" t="s">
        <v>142</v>
      </c>
      <c r="K34" s="71" t="s">
        <v>142</v>
      </c>
      <c r="L34" s="68" t="s">
        <v>221</v>
      </c>
      <c r="M34" s="68" t="s">
        <v>225</v>
      </c>
      <c r="AC34">
        <f t="shared" si="10"/>
        <v>1</v>
      </c>
      <c r="AD34">
        <f t="shared" si="11"/>
        <v>0</v>
      </c>
      <c r="AE34">
        <f t="shared" si="12"/>
        <v>0</v>
      </c>
      <c r="AF34" t="str">
        <f t="shared" si="5"/>
        <v>nezadáno</v>
      </c>
      <c r="AG34">
        <f t="shared" si="13"/>
        <v>0</v>
      </c>
      <c r="AH34">
        <f t="shared" si="14"/>
        <v>3</v>
      </c>
      <c r="AI34">
        <f t="shared" si="15"/>
        <v>0</v>
      </c>
      <c r="AN34">
        <f t="shared" si="16"/>
        <v>0</v>
      </c>
      <c r="AO34">
        <f t="shared" si="17"/>
        <v>0</v>
      </c>
    </row>
    <row r="35" spans="2:41" x14ac:dyDescent="0.2">
      <c r="B35">
        <v>16</v>
      </c>
      <c r="C35" s="9" t="str">
        <f>IF(zony!AC35=0,"nezadáno",zony!D35)</f>
        <v>nezadáno</v>
      </c>
      <c r="D35" s="8">
        <f>IF(zony!AC35=1,IF(F35="A",AD35,IF(F35="B",AN35,IF(F35="C",AO35,0))),0)</f>
        <v>0</v>
      </c>
      <c r="E35" s="25" t="str">
        <f>IF(zony!AC35=1,IF(D35=0,"nulový příkon",IF(AND(AN35&lt;0,F35="B"),"chyba - předřadník","ok")),"nedef. zóna")</f>
        <v>nedef. zóna</v>
      </c>
      <c r="F35" s="45" t="s">
        <v>147</v>
      </c>
      <c r="G35" s="16"/>
      <c r="H35" s="71">
        <v>0</v>
      </c>
      <c r="I35" s="70" t="s">
        <v>131</v>
      </c>
      <c r="J35" s="71" t="s">
        <v>142</v>
      </c>
      <c r="K35" s="71" t="s">
        <v>142</v>
      </c>
      <c r="L35" s="68" t="s">
        <v>221</v>
      </c>
      <c r="M35" s="68" t="s">
        <v>225</v>
      </c>
      <c r="AC35">
        <f t="shared" si="10"/>
        <v>1</v>
      </c>
      <c r="AD35">
        <f t="shared" si="11"/>
        <v>0</v>
      </c>
      <c r="AE35">
        <f t="shared" si="12"/>
        <v>0</v>
      </c>
      <c r="AF35" t="str">
        <f t="shared" si="5"/>
        <v>nezadáno</v>
      </c>
      <c r="AG35">
        <f t="shared" si="13"/>
        <v>0</v>
      </c>
      <c r="AH35">
        <f t="shared" si="14"/>
        <v>3</v>
      </c>
      <c r="AI35">
        <f t="shared" si="15"/>
        <v>0</v>
      </c>
      <c r="AN35">
        <f t="shared" si="16"/>
        <v>0</v>
      </c>
      <c r="AO35">
        <f t="shared" si="17"/>
        <v>0</v>
      </c>
    </row>
    <row r="36" spans="2:41" x14ac:dyDescent="0.2">
      <c r="B36">
        <v>17</v>
      </c>
      <c r="C36" s="9" t="str">
        <f>IF(zony!AC36=0,"nezadáno",zony!D36)</f>
        <v>nezadáno</v>
      </c>
      <c r="D36" s="8">
        <f>IF(zony!AC36=1,IF(F36="A",AD36,IF(F36="B",AN36,IF(F36="C",AO36,0))),0)</f>
        <v>0</v>
      </c>
      <c r="E36" s="25" t="str">
        <f>IF(zony!AC36=1,IF(D36=0,"nulový příkon",IF(AND(AN36&lt;0,F36="B"),"chyba - předřadník","ok")),"nedef. zóna")</f>
        <v>nedef. zóna</v>
      </c>
      <c r="F36" s="45" t="s">
        <v>147</v>
      </c>
      <c r="G36" s="16"/>
      <c r="H36" s="71">
        <v>0</v>
      </c>
      <c r="I36" s="70" t="s">
        <v>131</v>
      </c>
      <c r="J36" s="71" t="s">
        <v>142</v>
      </c>
      <c r="K36" s="71" t="s">
        <v>142</v>
      </c>
      <c r="L36" s="68" t="s">
        <v>221</v>
      </c>
      <c r="M36" s="68" t="s">
        <v>225</v>
      </c>
      <c r="AC36">
        <f t="shared" si="10"/>
        <v>1</v>
      </c>
      <c r="AD36">
        <f t="shared" si="11"/>
        <v>0</v>
      </c>
      <c r="AE36">
        <f t="shared" si="12"/>
        <v>0</v>
      </c>
      <c r="AF36" t="str">
        <f t="shared" si="5"/>
        <v>nezadáno</v>
      </c>
      <c r="AG36">
        <f t="shared" si="13"/>
        <v>0</v>
      </c>
      <c r="AH36">
        <f t="shared" si="14"/>
        <v>3</v>
      </c>
      <c r="AI36">
        <f t="shared" si="15"/>
        <v>0</v>
      </c>
      <c r="AN36">
        <f t="shared" si="16"/>
        <v>0</v>
      </c>
      <c r="AO36">
        <f t="shared" si="17"/>
        <v>0</v>
      </c>
    </row>
    <row r="37" spans="2:41" x14ac:dyDescent="0.2">
      <c r="B37">
        <v>18</v>
      </c>
      <c r="C37" s="9" t="str">
        <f>IF(zony!AC37=0,"nezadáno",zony!D37)</f>
        <v>nezadáno</v>
      </c>
      <c r="D37" s="8">
        <f>IF(zony!AC37=1,IF(F37="A",AD37,IF(F37="B",AN37,IF(F37="C",AO37,0))),0)</f>
        <v>0</v>
      </c>
      <c r="E37" s="25" t="str">
        <f>IF(zony!AC37=1,IF(D37=0,"nulový příkon",IF(AND(AN37&lt;0,F37="B"),"chyba - předřadník","ok")),"nedef. zóna")</f>
        <v>nedef. zóna</v>
      </c>
      <c r="F37" s="45" t="s">
        <v>147</v>
      </c>
      <c r="G37" s="16"/>
      <c r="H37" s="71">
        <v>0</v>
      </c>
      <c r="I37" s="70" t="s">
        <v>131</v>
      </c>
      <c r="J37" s="71" t="s">
        <v>142</v>
      </c>
      <c r="K37" s="71" t="s">
        <v>142</v>
      </c>
      <c r="L37" s="68" t="s">
        <v>221</v>
      </c>
      <c r="M37" s="68" t="s">
        <v>225</v>
      </c>
      <c r="AC37">
        <f t="shared" si="10"/>
        <v>1</v>
      </c>
      <c r="AD37">
        <f t="shared" si="11"/>
        <v>0</v>
      </c>
      <c r="AE37">
        <f t="shared" si="12"/>
        <v>0</v>
      </c>
      <c r="AF37" t="str">
        <f t="shared" si="5"/>
        <v>nezadáno</v>
      </c>
      <c r="AG37">
        <f t="shared" si="13"/>
        <v>0</v>
      </c>
      <c r="AH37">
        <f t="shared" si="14"/>
        <v>3</v>
      </c>
      <c r="AI37">
        <f t="shared" si="15"/>
        <v>0</v>
      </c>
      <c r="AN37">
        <f t="shared" si="16"/>
        <v>0</v>
      </c>
      <c r="AO37">
        <f t="shared" si="17"/>
        <v>0</v>
      </c>
    </row>
    <row r="38" spans="2:41" x14ac:dyDescent="0.2">
      <c r="B38">
        <v>19</v>
      </c>
      <c r="C38" s="9" t="str">
        <f>IF(zony!AC38=0,"nezadáno",zony!D38)</f>
        <v>nezadáno</v>
      </c>
      <c r="D38" s="8">
        <f>IF(zony!AC38=1,IF(F38="A",AD38,IF(F38="B",AN38,IF(F38="C",AO38,0))),0)</f>
        <v>0</v>
      </c>
      <c r="E38" s="25" t="str">
        <f>IF(zony!AC38=1,IF(D38=0,"nulový příkon",IF(AND(AN38&lt;0,F38="B"),"chyba - předřadník","ok")),"nedef. zóna")</f>
        <v>nedef. zóna</v>
      </c>
      <c r="F38" s="45" t="s">
        <v>147</v>
      </c>
      <c r="G38" s="16"/>
      <c r="H38" s="71">
        <v>0</v>
      </c>
      <c r="I38" s="70" t="s">
        <v>131</v>
      </c>
      <c r="J38" s="71" t="s">
        <v>142</v>
      </c>
      <c r="K38" s="71" t="s">
        <v>142</v>
      </c>
      <c r="L38" s="68" t="s">
        <v>221</v>
      </c>
      <c r="M38" s="68" t="s">
        <v>225</v>
      </c>
      <c r="AC38">
        <f t="shared" si="10"/>
        <v>1</v>
      </c>
      <c r="AD38">
        <f t="shared" si="11"/>
        <v>0</v>
      </c>
      <c r="AE38">
        <f t="shared" si="12"/>
        <v>0</v>
      </c>
      <c r="AF38" t="str">
        <f t="shared" si="5"/>
        <v>nezadáno</v>
      </c>
      <c r="AG38">
        <f t="shared" si="13"/>
        <v>0</v>
      </c>
      <c r="AH38">
        <f t="shared" si="14"/>
        <v>3</v>
      </c>
      <c r="AI38">
        <f t="shared" si="15"/>
        <v>0</v>
      </c>
      <c r="AN38">
        <f t="shared" si="16"/>
        <v>0</v>
      </c>
      <c r="AO38">
        <f t="shared" si="17"/>
        <v>0</v>
      </c>
    </row>
    <row r="39" spans="2:41" x14ac:dyDescent="0.2">
      <c r="B39">
        <v>20</v>
      </c>
      <c r="C39" s="9" t="str">
        <f>IF(zony!AC39=0,"nezadáno",zony!D39)</f>
        <v>nezadáno</v>
      </c>
      <c r="D39" s="8">
        <f>IF(zony!AC39=1,IF(F39="A",AD39,IF(F39="B",AN39,IF(F39="C",AO39,0))),0)</f>
        <v>0</v>
      </c>
      <c r="E39" s="25" t="str">
        <f>IF(zony!AC39=1,IF(D39=0,"nulový příkon",IF(AND(AN39&lt;0,F39="B"),"chyba - předřadník","ok")),"nedef. zóna")</f>
        <v>nedef. zóna</v>
      </c>
      <c r="F39" s="45" t="s">
        <v>147</v>
      </c>
      <c r="G39" s="16"/>
      <c r="H39" s="71">
        <v>0</v>
      </c>
      <c r="I39" s="70" t="s">
        <v>131</v>
      </c>
      <c r="J39" s="71" t="s">
        <v>142</v>
      </c>
      <c r="K39" s="71" t="s">
        <v>142</v>
      </c>
      <c r="L39" s="68" t="s">
        <v>221</v>
      </c>
      <c r="M39" s="68" t="s">
        <v>225</v>
      </c>
      <c r="AC39">
        <f t="shared" si="10"/>
        <v>1</v>
      </c>
      <c r="AD39">
        <f t="shared" si="11"/>
        <v>0</v>
      </c>
      <c r="AE39">
        <f t="shared" si="12"/>
        <v>0</v>
      </c>
      <c r="AF39" t="str">
        <f t="shared" si="5"/>
        <v>nezadáno</v>
      </c>
      <c r="AG39">
        <f t="shared" si="13"/>
        <v>0</v>
      </c>
      <c r="AH39">
        <f t="shared" si="14"/>
        <v>3</v>
      </c>
      <c r="AI39">
        <f t="shared" si="15"/>
        <v>0</v>
      </c>
      <c r="AN39">
        <f t="shared" si="16"/>
        <v>0</v>
      </c>
      <c r="AO39">
        <f t="shared" si="17"/>
        <v>0</v>
      </c>
    </row>
    <row r="40" spans="2:41" x14ac:dyDescent="0.2">
      <c r="B40">
        <v>21</v>
      </c>
      <c r="C40" s="9" t="str">
        <f>IF(zony!AC40=0,"nezadáno",zony!D40)</f>
        <v>nezadáno</v>
      </c>
      <c r="D40" s="8">
        <f>IF(zony!AC40=1,IF(F40="A",AD40,IF(F40="B",AN40,IF(F40="C",AO40,0))),0)</f>
        <v>0</v>
      </c>
      <c r="E40" s="25" t="str">
        <f>IF(zony!AC40=1,IF(D40=0,"nulový příkon",IF(AND(AN40&lt;0,F40="B"),"chyba - předřadník","ok")),"nedef. zóna")</f>
        <v>nedef. zóna</v>
      </c>
      <c r="F40" s="45" t="s">
        <v>147</v>
      </c>
      <c r="G40" s="16"/>
      <c r="H40" s="71">
        <v>0</v>
      </c>
      <c r="I40" s="70" t="s">
        <v>131</v>
      </c>
      <c r="J40" s="71" t="s">
        <v>142</v>
      </c>
      <c r="K40" s="71" t="s">
        <v>142</v>
      </c>
      <c r="L40" s="68" t="s">
        <v>221</v>
      </c>
      <c r="M40" s="68" t="s">
        <v>225</v>
      </c>
      <c r="AC40">
        <f t="shared" si="10"/>
        <v>1</v>
      </c>
      <c r="AD40">
        <f t="shared" si="11"/>
        <v>0</v>
      </c>
      <c r="AE40">
        <f t="shared" si="12"/>
        <v>0</v>
      </c>
      <c r="AF40" t="str">
        <f t="shared" si="5"/>
        <v>nezadáno</v>
      </c>
      <c r="AG40">
        <f t="shared" si="13"/>
        <v>0</v>
      </c>
      <c r="AH40">
        <f t="shared" si="14"/>
        <v>3</v>
      </c>
      <c r="AI40">
        <f t="shared" si="15"/>
        <v>0</v>
      </c>
      <c r="AN40">
        <f t="shared" si="16"/>
        <v>0</v>
      </c>
      <c r="AO40">
        <f t="shared" si="17"/>
        <v>0</v>
      </c>
    </row>
    <row r="41" spans="2:41" x14ac:dyDescent="0.2">
      <c r="B41">
        <v>22</v>
      </c>
      <c r="C41" s="9" t="str">
        <f>IF(zony!AC41=0,"nezadáno",zony!D41)</f>
        <v>nezadáno</v>
      </c>
      <c r="D41" s="8">
        <f>IF(zony!AC41=1,IF(F41="A",AD41,IF(F41="B",AN41,IF(F41="C",AO41,0))),0)</f>
        <v>0</v>
      </c>
      <c r="E41" s="25" t="str">
        <f>IF(zony!AC41=1,IF(D41=0,"nulový příkon",IF(AND(AN41&lt;0,F41="B"),"chyba - předřadník","ok")),"nedef. zóna")</f>
        <v>nedef. zóna</v>
      </c>
      <c r="F41" s="45" t="s">
        <v>147</v>
      </c>
      <c r="G41" s="16"/>
      <c r="H41" s="71">
        <v>0</v>
      </c>
      <c r="I41" s="70" t="s">
        <v>131</v>
      </c>
      <c r="J41" s="71" t="s">
        <v>142</v>
      </c>
      <c r="K41" s="71" t="s">
        <v>142</v>
      </c>
      <c r="L41" s="68" t="s">
        <v>221</v>
      </c>
      <c r="M41" s="68" t="s">
        <v>225</v>
      </c>
      <c r="AC41">
        <f t="shared" si="10"/>
        <v>1</v>
      </c>
      <c r="AD41">
        <f t="shared" si="11"/>
        <v>0</v>
      </c>
      <c r="AE41">
        <f t="shared" si="12"/>
        <v>0</v>
      </c>
      <c r="AF41" t="str">
        <f t="shared" si="5"/>
        <v>nezadáno</v>
      </c>
      <c r="AG41">
        <f t="shared" si="13"/>
        <v>0</v>
      </c>
      <c r="AH41">
        <f t="shared" si="14"/>
        <v>3</v>
      </c>
      <c r="AI41">
        <f t="shared" si="15"/>
        <v>0</v>
      </c>
      <c r="AN41">
        <f t="shared" si="16"/>
        <v>0</v>
      </c>
      <c r="AO41">
        <f t="shared" si="17"/>
        <v>0</v>
      </c>
    </row>
    <row r="42" spans="2:41" x14ac:dyDescent="0.2">
      <c r="B42">
        <v>23</v>
      </c>
      <c r="C42" s="9" t="str">
        <f>IF(zony!AC42=0,"nezadáno",zony!D42)</f>
        <v>nezadáno</v>
      </c>
      <c r="D42" s="8">
        <f>IF(zony!AC42=1,IF(F42="A",AD42,IF(F42="B",AN42,IF(F42="C",AO42,0))),0)</f>
        <v>0</v>
      </c>
      <c r="E42" s="25" t="str">
        <f>IF(zony!AC42=1,IF(D42=0,"nulový příkon",IF(AND(AN42&lt;0,F42="B"),"chyba - předřadník","ok")),"nedef. zóna")</f>
        <v>nedef. zóna</v>
      </c>
      <c r="F42" s="45" t="s">
        <v>147</v>
      </c>
      <c r="G42" s="16"/>
      <c r="H42" s="71">
        <v>0</v>
      </c>
      <c r="I42" s="70" t="s">
        <v>131</v>
      </c>
      <c r="J42" s="71" t="s">
        <v>142</v>
      </c>
      <c r="K42" s="71" t="s">
        <v>142</v>
      </c>
      <c r="L42" s="68" t="s">
        <v>221</v>
      </c>
      <c r="M42" s="68" t="s">
        <v>225</v>
      </c>
      <c r="AC42">
        <f t="shared" si="10"/>
        <v>1</v>
      </c>
      <c r="AD42">
        <f t="shared" si="11"/>
        <v>0</v>
      </c>
      <c r="AE42">
        <f t="shared" si="12"/>
        <v>0</v>
      </c>
      <c r="AF42" t="str">
        <f t="shared" si="5"/>
        <v>nezadáno</v>
      </c>
      <c r="AG42">
        <f t="shared" si="13"/>
        <v>0</v>
      </c>
      <c r="AH42">
        <f t="shared" si="14"/>
        <v>3</v>
      </c>
      <c r="AI42">
        <f t="shared" si="15"/>
        <v>0</v>
      </c>
      <c r="AN42">
        <f t="shared" si="16"/>
        <v>0</v>
      </c>
      <c r="AO42">
        <f t="shared" si="17"/>
        <v>0</v>
      </c>
    </row>
    <row r="43" spans="2:41" x14ac:dyDescent="0.2">
      <c r="B43">
        <v>24</v>
      </c>
      <c r="C43" s="9" t="str">
        <f>IF(zony!AC43=0,"nezadáno",zony!D43)</f>
        <v>nezadáno</v>
      </c>
      <c r="D43" s="8">
        <f>IF(zony!AC43=1,IF(F43="A",AD43,IF(F43="B",AN43,IF(F43="C",AO43,0))),0)</f>
        <v>0</v>
      </c>
      <c r="E43" s="25" t="str">
        <f>IF(zony!AC43=1,IF(D43=0,"nulový příkon",IF(AND(AN43&lt;0,F43="B"),"chyba - předřadník","ok")),"nedef. zóna")</f>
        <v>nedef. zóna</v>
      </c>
      <c r="F43" s="45" t="s">
        <v>147</v>
      </c>
      <c r="G43" s="16"/>
      <c r="H43" s="71">
        <v>0</v>
      </c>
      <c r="I43" s="70" t="s">
        <v>131</v>
      </c>
      <c r="J43" s="71" t="s">
        <v>142</v>
      </c>
      <c r="K43" s="71" t="s">
        <v>142</v>
      </c>
      <c r="L43" s="68" t="s">
        <v>221</v>
      </c>
      <c r="M43" s="68" t="s">
        <v>225</v>
      </c>
      <c r="AC43">
        <f t="shared" si="10"/>
        <v>1</v>
      </c>
      <c r="AD43">
        <f t="shared" si="11"/>
        <v>0</v>
      </c>
      <c r="AE43">
        <f t="shared" si="12"/>
        <v>0</v>
      </c>
      <c r="AF43" t="str">
        <f t="shared" si="5"/>
        <v>nezadáno</v>
      </c>
      <c r="AG43">
        <f t="shared" si="13"/>
        <v>0</v>
      </c>
      <c r="AH43">
        <f t="shared" si="14"/>
        <v>3</v>
      </c>
      <c r="AI43">
        <f t="shared" si="15"/>
        <v>0</v>
      </c>
      <c r="AN43">
        <f t="shared" si="16"/>
        <v>0</v>
      </c>
      <c r="AO43">
        <f t="shared" si="17"/>
        <v>0</v>
      </c>
    </row>
    <row r="44" spans="2:41" x14ac:dyDescent="0.2">
      <c r="B44">
        <v>25</v>
      </c>
      <c r="C44" s="9" t="str">
        <f>IF(zony!AC44=0,"nezadáno",zony!D44)</f>
        <v>nezadáno</v>
      </c>
      <c r="D44" s="8">
        <f>IF(zony!AC44=1,IF(F44="A",AD44,IF(F44="B",AN44,IF(F44="C",AO44,0))),0)</f>
        <v>0</v>
      </c>
      <c r="E44" s="25" t="str">
        <f>IF(zony!AC44=1,IF(D44=0,"nulový příkon",IF(AND(AN44&lt;0,F44="B"),"chyba - předřadník","ok")),"nedef. zóna")</f>
        <v>nedef. zóna</v>
      </c>
      <c r="F44" s="45" t="s">
        <v>147</v>
      </c>
      <c r="G44" s="16"/>
      <c r="H44" s="71">
        <v>0</v>
      </c>
      <c r="I44" s="70" t="s">
        <v>131</v>
      </c>
      <c r="J44" s="71" t="s">
        <v>142</v>
      </c>
      <c r="K44" s="71" t="s">
        <v>142</v>
      </c>
      <c r="L44" s="68" t="s">
        <v>221</v>
      </c>
      <c r="M44" s="68" t="s">
        <v>225</v>
      </c>
      <c r="AC44">
        <f t="shared" si="10"/>
        <v>1</v>
      </c>
      <c r="AD44">
        <f t="shared" si="11"/>
        <v>0</v>
      </c>
      <c r="AE44">
        <f t="shared" si="12"/>
        <v>0</v>
      </c>
      <c r="AF44" t="str">
        <f t="shared" si="5"/>
        <v>nezadáno</v>
      </c>
      <c r="AG44">
        <f t="shared" si="13"/>
        <v>0</v>
      </c>
      <c r="AH44">
        <f t="shared" si="14"/>
        <v>3</v>
      </c>
      <c r="AI44">
        <f t="shared" si="15"/>
        <v>0</v>
      </c>
      <c r="AN44">
        <f t="shared" si="16"/>
        <v>0</v>
      </c>
      <c r="AO44">
        <f t="shared" si="17"/>
        <v>0</v>
      </c>
    </row>
    <row r="45" spans="2:41" x14ac:dyDescent="0.2">
      <c r="B45">
        <v>26</v>
      </c>
      <c r="C45" s="9" t="str">
        <f>IF(zony!AC45=0,"nezadáno",zony!D45)</f>
        <v>nezadáno</v>
      </c>
      <c r="D45" s="8">
        <f>IF(zony!AC45=1,IF(F45="A",AD45,IF(F45="B",AN45,IF(F45="C",AO45,0))),0)</f>
        <v>0</v>
      </c>
      <c r="E45" s="25" t="str">
        <f>IF(zony!AC45=1,IF(D45=0,"nulový příkon",IF(AND(AN45&lt;0,F45="B"),"chyba - předřadník","ok")),"nedef. zóna")</f>
        <v>nedef. zóna</v>
      </c>
      <c r="F45" s="45" t="s">
        <v>147</v>
      </c>
      <c r="G45" s="16"/>
      <c r="H45" s="71">
        <v>0</v>
      </c>
      <c r="I45" s="70" t="s">
        <v>131</v>
      </c>
      <c r="J45" s="71" t="s">
        <v>142</v>
      </c>
      <c r="K45" s="71" t="s">
        <v>142</v>
      </c>
      <c r="L45" s="68" t="s">
        <v>221</v>
      </c>
      <c r="M45" s="68" t="s">
        <v>225</v>
      </c>
      <c r="AC45">
        <f t="shared" si="10"/>
        <v>1</v>
      </c>
      <c r="AD45">
        <f t="shared" si="11"/>
        <v>0</v>
      </c>
      <c r="AE45">
        <f t="shared" si="12"/>
        <v>0</v>
      </c>
      <c r="AF45" t="str">
        <f t="shared" si="5"/>
        <v>nezadáno</v>
      </c>
      <c r="AG45">
        <f t="shared" si="13"/>
        <v>0</v>
      </c>
      <c r="AH45">
        <f t="shared" si="14"/>
        <v>3</v>
      </c>
      <c r="AI45">
        <f t="shared" si="15"/>
        <v>0</v>
      </c>
      <c r="AN45">
        <f t="shared" si="16"/>
        <v>0</v>
      </c>
      <c r="AO45">
        <f t="shared" si="17"/>
        <v>0</v>
      </c>
    </row>
    <row r="46" spans="2:41" x14ac:dyDescent="0.2">
      <c r="B46">
        <v>27</v>
      </c>
      <c r="C46" s="9" t="str">
        <f>IF(zony!AC46=0,"nezadáno",zony!D46)</f>
        <v>nezadáno</v>
      </c>
      <c r="D46" s="8">
        <f>IF(zony!AC46=1,IF(F46="A",AD46,IF(F46="B",AN46,IF(F46="C",AO46,0))),0)</f>
        <v>0</v>
      </c>
      <c r="E46" s="25" t="str">
        <f>IF(zony!AC46=1,IF(D46=0,"nulový příkon",IF(AND(AN46&lt;0,F46="B"),"chyba - předřadník","ok")),"nedef. zóna")</f>
        <v>nedef. zóna</v>
      </c>
      <c r="F46" s="45" t="s">
        <v>147</v>
      </c>
      <c r="G46" s="16"/>
      <c r="H46" s="71">
        <v>0</v>
      </c>
      <c r="I46" s="70" t="s">
        <v>131</v>
      </c>
      <c r="J46" s="71" t="s">
        <v>142</v>
      </c>
      <c r="K46" s="71" t="s">
        <v>142</v>
      </c>
      <c r="L46" s="68" t="s">
        <v>221</v>
      </c>
      <c r="M46" s="68" t="s">
        <v>225</v>
      </c>
      <c r="AC46">
        <f t="shared" si="10"/>
        <v>1</v>
      </c>
      <c r="AD46">
        <f t="shared" si="11"/>
        <v>0</v>
      </c>
      <c r="AE46">
        <f t="shared" si="12"/>
        <v>0</v>
      </c>
      <c r="AF46" t="str">
        <f t="shared" si="5"/>
        <v>nezadáno</v>
      </c>
      <c r="AG46">
        <f t="shared" si="13"/>
        <v>0</v>
      </c>
      <c r="AH46">
        <f t="shared" si="14"/>
        <v>3</v>
      </c>
      <c r="AI46">
        <f t="shared" si="15"/>
        <v>0</v>
      </c>
      <c r="AN46">
        <f t="shared" si="16"/>
        <v>0</v>
      </c>
      <c r="AO46">
        <f t="shared" si="17"/>
        <v>0</v>
      </c>
    </row>
    <row r="47" spans="2:41" x14ac:dyDescent="0.2">
      <c r="B47">
        <v>28</v>
      </c>
      <c r="C47" s="9" t="str">
        <f>IF(zony!AC47=0,"nezadáno",zony!D47)</f>
        <v>nezadáno</v>
      </c>
      <c r="D47" s="8">
        <f>IF(zony!AC47=1,IF(F47="A",AD47,IF(F47="B",AN47,IF(F47="C",AO47,0))),0)</f>
        <v>0</v>
      </c>
      <c r="E47" s="25" t="str">
        <f>IF(zony!AC47=1,IF(D47=0,"nulový příkon",IF(AND(AN47&lt;0,F47="B"),"chyba - předřadník","ok")),"nedef. zóna")</f>
        <v>nedef. zóna</v>
      </c>
      <c r="F47" s="45" t="s">
        <v>147</v>
      </c>
      <c r="G47" s="16"/>
      <c r="H47" s="71">
        <v>0</v>
      </c>
      <c r="I47" s="70" t="s">
        <v>131</v>
      </c>
      <c r="J47" s="71" t="s">
        <v>142</v>
      </c>
      <c r="K47" s="71" t="s">
        <v>142</v>
      </c>
      <c r="L47" s="68" t="s">
        <v>221</v>
      </c>
      <c r="M47" s="68" t="s">
        <v>225</v>
      </c>
      <c r="AC47">
        <f t="shared" si="10"/>
        <v>1</v>
      </c>
      <c r="AD47">
        <f t="shared" si="11"/>
        <v>0</v>
      </c>
      <c r="AE47">
        <f t="shared" si="12"/>
        <v>0</v>
      </c>
      <c r="AF47" t="str">
        <f t="shared" si="5"/>
        <v>nezadáno</v>
      </c>
      <c r="AG47">
        <f t="shared" si="13"/>
        <v>0</v>
      </c>
      <c r="AH47">
        <f t="shared" si="14"/>
        <v>3</v>
      </c>
      <c r="AI47">
        <f t="shared" si="15"/>
        <v>0</v>
      </c>
      <c r="AN47">
        <f t="shared" si="16"/>
        <v>0</v>
      </c>
      <c r="AO47">
        <f t="shared" si="17"/>
        <v>0</v>
      </c>
    </row>
    <row r="48" spans="2:41" x14ac:dyDescent="0.2">
      <c r="B48">
        <v>29</v>
      </c>
      <c r="C48" s="9" t="str">
        <f>IF(zony!AC48=0,"nezadáno",zony!D48)</f>
        <v>nezadáno</v>
      </c>
      <c r="D48" s="8">
        <f>IF(zony!AC48=1,IF(F48="A",AD48,IF(F48="B",AN48,IF(F48="C",AO48,0))),0)</f>
        <v>0</v>
      </c>
      <c r="E48" s="25" t="str">
        <f>IF(zony!AC48=1,IF(D48=0,"nulový příkon",IF(AND(AN48&lt;0,F48="B"),"chyba - předřadník","ok")),"nedef. zóna")</f>
        <v>nedef. zóna</v>
      </c>
      <c r="F48" s="45" t="s">
        <v>147</v>
      </c>
      <c r="G48" s="16"/>
      <c r="H48" s="71">
        <v>0</v>
      </c>
      <c r="I48" s="70" t="s">
        <v>131</v>
      </c>
      <c r="J48" s="71" t="s">
        <v>142</v>
      </c>
      <c r="K48" s="71" t="s">
        <v>142</v>
      </c>
      <c r="L48" s="68" t="s">
        <v>221</v>
      </c>
      <c r="M48" s="68" t="s">
        <v>225</v>
      </c>
      <c r="AC48">
        <f t="shared" si="10"/>
        <v>1</v>
      </c>
      <c r="AD48">
        <f t="shared" si="11"/>
        <v>0</v>
      </c>
      <c r="AE48">
        <f t="shared" si="12"/>
        <v>0</v>
      </c>
      <c r="AF48" t="str">
        <f t="shared" si="5"/>
        <v>nezadáno</v>
      </c>
      <c r="AG48">
        <f t="shared" si="13"/>
        <v>0</v>
      </c>
      <c r="AH48">
        <f t="shared" si="14"/>
        <v>3</v>
      </c>
      <c r="AI48">
        <f t="shared" si="15"/>
        <v>0</v>
      </c>
      <c r="AN48">
        <f t="shared" si="16"/>
        <v>0</v>
      </c>
      <c r="AO48">
        <f t="shared" si="17"/>
        <v>0</v>
      </c>
    </row>
    <row r="49" spans="2:41" x14ac:dyDescent="0.2">
      <c r="B49">
        <v>30</v>
      </c>
      <c r="C49" s="9" t="str">
        <f>IF(zony!AC49=0,"nezadáno",zony!D49)</f>
        <v>nezadáno</v>
      </c>
      <c r="D49" s="8">
        <f>IF(zony!AC49=1,IF(F49="A",AD49,IF(F49="B",AN49,IF(F49="C",AO49,0))),0)</f>
        <v>0</v>
      </c>
      <c r="E49" s="25" t="str">
        <f>IF(zony!AC49=1,IF(D49=0,"nulový příkon",IF(AND(AN49&lt;0,F49="B"),"chyba - předřadník","ok")),"nedef. zóna")</f>
        <v>nedef. zóna</v>
      </c>
      <c r="F49" s="45" t="s">
        <v>147</v>
      </c>
      <c r="G49" s="16"/>
      <c r="H49" s="71">
        <v>0</v>
      </c>
      <c r="I49" s="70" t="s">
        <v>131</v>
      </c>
      <c r="J49" s="71" t="s">
        <v>142</v>
      </c>
      <c r="K49" s="71" t="s">
        <v>142</v>
      </c>
      <c r="L49" s="68" t="s">
        <v>221</v>
      </c>
      <c r="M49" s="68" t="s">
        <v>225</v>
      </c>
      <c r="AC49">
        <f t="shared" si="10"/>
        <v>1</v>
      </c>
      <c r="AD49">
        <f t="shared" si="11"/>
        <v>0</v>
      </c>
      <c r="AE49">
        <f t="shared" si="12"/>
        <v>0</v>
      </c>
      <c r="AF49" t="str">
        <f t="shared" si="5"/>
        <v>nezadáno</v>
      </c>
      <c r="AG49">
        <f t="shared" si="13"/>
        <v>0</v>
      </c>
      <c r="AH49">
        <f t="shared" si="14"/>
        <v>3</v>
      </c>
      <c r="AI49">
        <f t="shared" si="15"/>
        <v>0</v>
      </c>
      <c r="AN49">
        <f t="shared" si="16"/>
        <v>0</v>
      </c>
      <c r="AO49">
        <f t="shared" si="17"/>
        <v>0</v>
      </c>
    </row>
    <row r="50" spans="2:41" x14ac:dyDescent="0.2">
      <c r="B50">
        <v>31</v>
      </c>
      <c r="C50" s="9" t="str">
        <f>IF(zony!AC50=0,"nezadáno",zony!D50)</f>
        <v>nezadáno</v>
      </c>
      <c r="D50" s="8">
        <f>IF(zony!AC50=1,IF(F50="A",AD50,IF(F50="B",AN50,IF(F50="C",AO50,0))),0)</f>
        <v>0</v>
      </c>
      <c r="E50" s="25" t="str">
        <f>IF(zony!AC50=1,IF(D50=0,"nulový příkon",IF(AND(AN50&lt;0,F50="B"),"chyba - předřadník","ok")),"nedef. zóna")</f>
        <v>nedef. zóna</v>
      </c>
      <c r="F50" s="45" t="s">
        <v>147</v>
      </c>
      <c r="G50" s="16"/>
      <c r="H50" s="71">
        <v>0</v>
      </c>
      <c r="I50" s="70" t="s">
        <v>131</v>
      </c>
      <c r="J50" s="71" t="s">
        <v>142</v>
      </c>
      <c r="K50" s="71" t="s">
        <v>142</v>
      </c>
      <c r="L50" s="68" t="s">
        <v>221</v>
      </c>
      <c r="M50" s="68" t="s">
        <v>225</v>
      </c>
      <c r="AC50">
        <f t="shared" si="10"/>
        <v>1</v>
      </c>
      <c r="AD50">
        <f t="shared" si="11"/>
        <v>0</v>
      </c>
      <c r="AE50">
        <f t="shared" si="12"/>
        <v>0</v>
      </c>
      <c r="AF50" t="str">
        <f t="shared" si="5"/>
        <v>nezadáno</v>
      </c>
      <c r="AG50">
        <f t="shared" si="13"/>
        <v>0</v>
      </c>
      <c r="AH50">
        <f t="shared" si="14"/>
        <v>3</v>
      </c>
      <c r="AI50">
        <f t="shared" si="15"/>
        <v>0</v>
      </c>
      <c r="AN50">
        <f t="shared" si="16"/>
        <v>0</v>
      </c>
      <c r="AO50">
        <f t="shared" si="17"/>
        <v>0</v>
      </c>
    </row>
    <row r="51" spans="2:41" x14ac:dyDescent="0.2">
      <c r="B51">
        <v>32</v>
      </c>
      <c r="C51" s="9" t="str">
        <f>IF(zony!AC51=0,"nezadáno",zony!D51)</f>
        <v>nezadáno</v>
      </c>
      <c r="D51" s="8">
        <f>IF(zony!AC51=1,IF(F51="A",AD51,IF(F51="B",AN51,IF(F51="C",AO51,0))),0)</f>
        <v>0</v>
      </c>
      <c r="E51" s="25" t="str">
        <f>IF(zony!AC51=1,IF(D51=0,"nulový příkon",IF(AND(AN51&lt;0,F51="B"),"chyba - předřadník","ok")),"nedef. zóna")</f>
        <v>nedef. zóna</v>
      </c>
      <c r="F51" s="45" t="s">
        <v>147</v>
      </c>
      <c r="G51" s="16"/>
      <c r="H51" s="71">
        <v>0</v>
      </c>
      <c r="I51" s="70" t="s">
        <v>131</v>
      </c>
      <c r="J51" s="71" t="s">
        <v>142</v>
      </c>
      <c r="K51" s="71" t="s">
        <v>142</v>
      </c>
      <c r="L51" s="68" t="s">
        <v>221</v>
      </c>
      <c r="M51" s="68" t="s">
        <v>225</v>
      </c>
      <c r="AC51">
        <f t="shared" si="10"/>
        <v>1</v>
      </c>
      <c r="AD51">
        <f t="shared" si="11"/>
        <v>0</v>
      </c>
      <c r="AE51">
        <f t="shared" si="12"/>
        <v>0</v>
      </c>
      <c r="AF51" t="str">
        <f t="shared" si="5"/>
        <v>nezadáno</v>
      </c>
      <c r="AG51">
        <f t="shared" si="13"/>
        <v>0</v>
      </c>
      <c r="AH51">
        <f t="shared" si="14"/>
        <v>3</v>
      </c>
      <c r="AI51">
        <f t="shared" si="15"/>
        <v>0</v>
      </c>
      <c r="AN51">
        <f t="shared" si="16"/>
        <v>0</v>
      </c>
      <c r="AO51">
        <f t="shared" si="17"/>
        <v>0</v>
      </c>
    </row>
    <row r="52" spans="2:41" x14ac:dyDescent="0.2">
      <c r="B52">
        <v>33</v>
      </c>
      <c r="C52" s="9" t="str">
        <f>IF(zony!AC52=0,"nezadáno",zony!D52)</f>
        <v>nezadáno</v>
      </c>
      <c r="D52" s="8">
        <f>IF(zony!AC52=1,IF(F52="A",AD52,IF(F52="B",AN52,IF(F52="C",AO52,0))),0)</f>
        <v>0</v>
      </c>
      <c r="E52" s="25" t="str">
        <f>IF(zony!AC52=1,IF(D52=0,"nulový příkon",IF(AND(AN52&lt;0,F52="B"),"chyba - předřadník","ok")),"nedef. zóna")</f>
        <v>nedef. zóna</v>
      </c>
      <c r="F52" s="45" t="s">
        <v>147</v>
      </c>
      <c r="G52" s="16"/>
      <c r="H52" s="71">
        <v>0</v>
      </c>
      <c r="I52" s="70" t="s">
        <v>131</v>
      </c>
      <c r="J52" s="71" t="s">
        <v>142</v>
      </c>
      <c r="K52" s="71" t="s">
        <v>142</v>
      </c>
      <c r="L52" s="68" t="s">
        <v>221</v>
      </c>
      <c r="M52" s="68" t="s">
        <v>225</v>
      </c>
      <c r="AC52">
        <f t="shared" si="10"/>
        <v>1</v>
      </c>
      <c r="AD52">
        <f t="shared" si="11"/>
        <v>0</v>
      </c>
      <c r="AE52">
        <f t="shared" si="12"/>
        <v>0</v>
      </c>
      <c r="AF52" t="str">
        <f t="shared" si="5"/>
        <v>nezadáno</v>
      </c>
      <c r="AG52">
        <f t="shared" si="13"/>
        <v>0</v>
      </c>
      <c r="AH52">
        <f t="shared" si="14"/>
        <v>3</v>
      </c>
      <c r="AI52">
        <f t="shared" si="15"/>
        <v>0</v>
      </c>
      <c r="AN52">
        <f t="shared" si="16"/>
        <v>0</v>
      </c>
      <c r="AO52">
        <f t="shared" si="17"/>
        <v>0</v>
      </c>
    </row>
    <row r="53" spans="2:41" x14ac:dyDescent="0.2">
      <c r="B53">
        <v>34</v>
      </c>
      <c r="C53" s="9" t="str">
        <f>IF(zony!AC53=0,"nezadáno",zony!D53)</f>
        <v>nezadáno</v>
      </c>
      <c r="D53" s="8">
        <f>IF(zony!AC53=1,IF(F53="A",AD53,IF(F53="B",AN53,IF(F53="C",AO53,0))),0)</f>
        <v>0</v>
      </c>
      <c r="E53" s="25" t="str">
        <f>IF(zony!AC53=1,IF(D53=0,"nulový příkon",IF(AND(AN53&lt;0,F53="B"),"chyba - předřadník","ok")),"nedef. zóna")</f>
        <v>nedef. zóna</v>
      </c>
      <c r="F53" s="45" t="s">
        <v>147</v>
      </c>
      <c r="G53" s="16"/>
      <c r="H53" s="71">
        <v>0</v>
      </c>
      <c r="I53" s="70" t="s">
        <v>131</v>
      </c>
      <c r="J53" s="71" t="s">
        <v>142</v>
      </c>
      <c r="K53" s="71" t="s">
        <v>142</v>
      </c>
      <c r="L53" s="68" t="s">
        <v>221</v>
      </c>
      <c r="M53" s="68" t="s">
        <v>225</v>
      </c>
      <c r="AC53">
        <f t="shared" si="10"/>
        <v>1</v>
      </c>
      <c r="AD53">
        <f t="shared" si="11"/>
        <v>0</v>
      </c>
      <c r="AE53">
        <f t="shared" si="12"/>
        <v>0</v>
      </c>
      <c r="AF53" t="str">
        <f t="shared" si="5"/>
        <v>nezadáno</v>
      </c>
      <c r="AG53">
        <f t="shared" si="13"/>
        <v>0</v>
      </c>
      <c r="AH53">
        <f t="shared" si="14"/>
        <v>3</v>
      </c>
      <c r="AI53">
        <f t="shared" si="15"/>
        <v>0</v>
      </c>
      <c r="AN53">
        <f t="shared" si="16"/>
        <v>0</v>
      </c>
      <c r="AO53">
        <f t="shared" si="17"/>
        <v>0</v>
      </c>
    </row>
    <row r="54" spans="2:41" x14ac:dyDescent="0.2">
      <c r="B54">
        <v>35</v>
      </c>
      <c r="C54" s="9" t="str">
        <f>IF(zony!AC54=0,"nezadáno",zony!D54)</f>
        <v>nezadáno</v>
      </c>
      <c r="D54" s="8">
        <f>IF(zony!AC54=1,IF(F54="A",AD54,IF(F54="B",AN54,IF(F54="C",AO54,0))),0)</f>
        <v>0</v>
      </c>
      <c r="E54" s="25" t="str">
        <f>IF(zony!AC54=1,IF(D54=0,"nulový příkon",IF(AND(AN54&lt;0,F54="B"),"chyba - předřadník","ok")),"nedef. zóna")</f>
        <v>nedef. zóna</v>
      </c>
      <c r="F54" s="45" t="s">
        <v>147</v>
      </c>
      <c r="G54" s="16"/>
      <c r="H54" s="71">
        <v>0</v>
      </c>
      <c r="I54" s="70" t="s">
        <v>131</v>
      </c>
      <c r="J54" s="71" t="s">
        <v>142</v>
      </c>
      <c r="K54" s="71" t="s">
        <v>142</v>
      </c>
      <c r="L54" s="68" t="s">
        <v>221</v>
      </c>
      <c r="M54" s="68" t="s">
        <v>225</v>
      </c>
      <c r="AC54">
        <f t="shared" si="10"/>
        <v>1</v>
      </c>
      <c r="AD54">
        <f t="shared" si="11"/>
        <v>0</v>
      </c>
      <c r="AE54">
        <f t="shared" si="12"/>
        <v>0</v>
      </c>
      <c r="AF54" t="str">
        <f t="shared" si="5"/>
        <v>nezadáno</v>
      </c>
      <c r="AG54">
        <f t="shared" si="13"/>
        <v>0</v>
      </c>
      <c r="AH54">
        <f t="shared" si="14"/>
        <v>3</v>
      </c>
      <c r="AI54">
        <f t="shared" si="15"/>
        <v>0</v>
      </c>
      <c r="AN54">
        <f t="shared" si="16"/>
        <v>0</v>
      </c>
      <c r="AO54">
        <f t="shared" si="17"/>
        <v>0</v>
      </c>
    </row>
    <row r="55" spans="2:41" x14ac:dyDescent="0.2">
      <c r="B55">
        <v>36</v>
      </c>
      <c r="C55" s="9" t="str">
        <f>IF(zony!AC55=0,"nezadáno",zony!D55)</f>
        <v>nezadáno</v>
      </c>
      <c r="D55" s="8">
        <f>IF(zony!AC55=1,IF(F55="A",AD55,IF(F55="B",AN55,IF(F55="C",AO55,0))),0)</f>
        <v>0</v>
      </c>
      <c r="E55" s="25" t="str">
        <f>IF(zony!AC55=1,IF(D55=0,"nulový příkon",IF(AND(AN55&lt;0,F55="B"),"chyba - předřadník","ok")),"nedef. zóna")</f>
        <v>nedef. zóna</v>
      </c>
      <c r="F55" s="45" t="s">
        <v>147</v>
      </c>
      <c r="G55" s="16"/>
      <c r="H55" s="71">
        <v>0</v>
      </c>
      <c r="I55" s="70" t="s">
        <v>131</v>
      </c>
      <c r="J55" s="71" t="s">
        <v>142</v>
      </c>
      <c r="K55" s="71" t="s">
        <v>142</v>
      </c>
      <c r="L55" s="68" t="s">
        <v>221</v>
      </c>
      <c r="M55" s="68" t="s">
        <v>225</v>
      </c>
      <c r="AC55">
        <f t="shared" si="10"/>
        <v>1</v>
      </c>
      <c r="AD55">
        <f t="shared" si="11"/>
        <v>0</v>
      </c>
      <c r="AE55">
        <f t="shared" si="12"/>
        <v>0</v>
      </c>
      <c r="AF55" t="str">
        <f t="shared" si="5"/>
        <v>nezadáno</v>
      </c>
      <c r="AG55">
        <f t="shared" si="13"/>
        <v>0</v>
      </c>
      <c r="AH55">
        <f t="shared" si="14"/>
        <v>3</v>
      </c>
      <c r="AI55">
        <f t="shared" si="15"/>
        <v>0</v>
      </c>
      <c r="AN55">
        <f t="shared" si="16"/>
        <v>0</v>
      </c>
      <c r="AO55">
        <f t="shared" si="17"/>
        <v>0</v>
      </c>
    </row>
    <row r="56" spans="2:41" x14ac:dyDescent="0.2">
      <c r="B56">
        <v>37</v>
      </c>
      <c r="C56" s="9" t="str">
        <f>IF(zony!AC56=0,"nezadáno",zony!D56)</f>
        <v>nezadáno</v>
      </c>
      <c r="D56" s="8">
        <f>IF(zony!AC56=1,IF(F56="A",AD56,IF(F56="B",AN56,IF(F56="C",AO56,0))),0)</f>
        <v>0</v>
      </c>
      <c r="E56" s="25" t="str">
        <f>IF(zony!AC56=1,IF(D56=0,"nulový příkon",IF(AND(AN56&lt;0,F56="B"),"chyba - předřadník","ok")),"nedef. zóna")</f>
        <v>nedef. zóna</v>
      </c>
      <c r="F56" s="45" t="s">
        <v>147</v>
      </c>
      <c r="G56" s="16"/>
      <c r="H56" s="71">
        <v>0</v>
      </c>
      <c r="I56" s="70" t="s">
        <v>131</v>
      </c>
      <c r="J56" s="71" t="s">
        <v>142</v>
      </c>
      <c r="K56" s="71" t="s">
        <v>142</v>
      </c>
      <c r="L56" s="68" t="s">
        <v>221</v>
      </c>
      <c r="M56" s="68" t="s">
        <v>225</v>
      </c>
      <c r="AC56">
        <f t="shared" si="10"/>
        <v>1</v>
      </c>
      <c r="AD56">
        <f t="shared" si="11"/>
        <v>0</v>
      </c>
      <c r="AE56">
        <f t="shared" si="12"/>
        <v>0</v>
      </c>
      <c r="AF56" t="str">
        <f t="shared" si="5"/>
        <v>nezadáno</v>
      </c>
      <c r="AG56">
        <f t="shared" si="13"/>
        <v>0</v>
      </c>
      <c r="AH56">
        <f t="shared" si="14"/>
        <v>3</v>
      </c>
      <c r="AI56">
        <f t="shared" si="15"/>
        <v>0</v>
      </c>
      <c r="AN56">
        <f t="shared" si="16"/>
        <v>0</v>
      </c>
      <c r="AO56">
        <f t="shared" si="17"/>
        <v>0</v>
      </c>
    </row>
    <row r="57" spans="2:41" x14ac:dyDescent="0.2">
      <c r="B57">
        <v>38</v>
      </c>
      <c r="C57" s="9" t="str">
        <f>IF(zony!AC57=0,"nezadáno",zony!D57)</f>
        <v>nezadáno</v>
      </c>
      <c r="D57" s="8">
        <f>IF(zony!AC57=1,IF(F57="A",AD57,IF(F57="B",AN57,IF(F57="C",AO57,0))),0)</f>
        <v>0</v>
      </c>
      <c r="E57" s="25" t="str">
        <f>IF(zony!AC57=1,IF(D57=0,"nulový příkon",IF(AND(AN57&lt;0,F57="B"),"chyba - předřadník","ok")),"nedef. zóna")</f>
        <v>nedef. zóna</v>
      </c>
      <c r="F57" s="45" t="s">
        <v>147</v>
      </c>
      <c r="G57" s="16"/>
      <c r="H57" s="71">
        <v>0</v>
      </c>
      <c r="I57" s="70" t="s">
        <v>131</v>
      </c>
      <c r="J57" s="71" t="s">
        <v>142</v>
      </c>
      <c r="K57" s="71" t="s">
        <v>142</v>
      </c>
      <c r="L57" s="68" t="s">
        <v>221</v>
      </c>
      <c r="M57" s="68" t="s">
        <v>225</v>
      </c>
      <c r="AC57">
        <f t="shared" si="10"/>
        <v>1</v>
      </c>
      <c r="AD57">
        <f t="shared" si="11"/>
        <v>0</v>
      </c>
      <c r="AE57">
        <f t="shared" si="12"/>
        <v>0</v>
      </c>
      <c r="AF57" t="str">
        <f t="shared" si="5"/>
        <v>nezadáno</v>
      </c>
      <c r="AG57">
        <f t="shared" si="13"/>
        <v>0</v>
      </c>
      <c r="AH57">
        <f t="shared" si="14"/>
        <v>3</v>
      </c>
      <c r="AI57">
        <f t="shared" si="15"/>
        <v>0</v>
      </c>
      <c r="AN57">
        <f t="shared" si="16"/>
        <v>0</v>
      </c>
      <c r="AO57">
        <f t="shared" si="17"/>
        <v>0</v>
      </c>
    </row>
    <row r="58" spans="2:41" x14ac:dyDescent="0.2">
      <c r="B58">
        <v>39</v>
      </c>
      <c r="C58" s="9" t="str">
        <f>IF(zony!AC58=0,"nezadáno",zony!D58)</f>
        <v>nezadáno</v>
      </c>
      <c r="D58" s="8">
        <f>IF(zony!AC58=1,IF(F58="A",AD58,IF(F58="B",AN58,IF(F58="C",AO58,0))),0)</f>
        <v>0</v>
      </c>
      <c r="E58" s="25" t="str">
        <f>IF(zony!AC58=1,IF(D58=0,"nulový příkon",IF(AND(AN58&lt;0,F58="B"),"chyba - předřadník","ok")),"nedef. zóna")</f>
        <v>nedef. zóna</v>
      </c>
      <c r="F58" s="45" t="s">
        <v>147</v>
      </c>
      <c r="G58" s="16"/>
      <c r="H58" s="71">
        <v>0</v>
      </c>
      <c r="I58" s="70" t="s">
        <v>131</v>
      </c>
      <c r="J58" s="71" t="s">
        <v>142</v>
      </c>
      <c r="K58" s="71" t="s">
        <v>142</v>
      </c>
      <c r="L58" s="68" t="s">
        <v>221</v>
      </c>
      <c r="M58" s="68" t="s">
        <v>225</v>
      </c>
      <c r="AC58">
        <f t="shared" si="10"/>
        <v>1</v>
      </c>
      <c r="AD58">
        <f t="shared" si="11"/>
        <v>0</v>
      </c>
      <c r="AE58">
        <f t="shared" si="12"/>
        <v>0</v>
      </c>
      <c r="AF58" t="str">
        <f t="shared" si="5"/>
        <v>nezadáno</v>
      </c>
      <c r="AG58">
        <f t="shared" si="13"/>
        <v>0</v>
      </c>
      <c r="AH58">
        <f t="shared" si="14"/>
        <v>3</v>
      </c>
      <c r="AI58">
        <f t="shared" si="15"/>
        <v>0</v>
      </c>
      <c r="AN58">
        <f t="shared" si="16"/>
        <v>0</v>
      </c>
      <c r="AO58">
        <f t="shared" si="17"/>
        <v>0</v>
      </c>
    </row>
    <row r="59" spans="2:41" x14ac:dyDescent="0.2">
      <c r="B59">
        <v>40</v>
      </c>
      <c r="C59" s="9" t="str">
        <f>IF(zony!AC59=0,"nezadáno",zony!D59)</f>
        <v>nezadáno</v>
      </c>
      <c r="D59" s="8">
        <f>IF(zony!AC59=1,IF(F59="A",AD59,IF(F59="B",AN59,IF(F59="C",AO59,0))),0)</f>
        <v>0</v>
      </c>
      <c r="E59" s="25" t="str">
        <f>IF(zony!AC59=1,IF(D59=0,"nulový příkon",IF(AND(AN59&lt;0,F59="B"),"chyba - předřadník","ok")),"nedef. zóna")</f>
        <v>nedef. zóna</v>
      </c>
      <c r="F59" s="45" t="s">
        <v>147</v>
      </c>
      <c r="G59" s="16"/>
      <c r="H59" s="71">
        <v>0</v>
      </c>
      <c r="I59" s="70" t="s">
        <v>131</v>
      </c>
      <c r="J59" s="71" t="s">
        <v>142</v>
      </c>
      <c r="K59" s="71" t="s">
        <v>142</v>
      </c>
      <c r="L59" s="68" t="s">
        <v>221</v>
      </c>
      <c r="M59" s="68" t="s">
        <v>225</v>
      </c>
      <c r="AC59">
        <f t="shared" si="10"/>
        <v>1</v>
      </c>
      <c r="AD59">
        <f t="shared" si="11"/>
        <v>0</v>
      </c>
      <c r="AE59">
        <f t="shared" si="12"/>
        <v>0</v>
      </c>
      <c r="AF59" t="str">
        <f t="shared" si="5"/>
        <v>nezadáno</v>
      </c>
      <c r="AG59">
        <f t="shared" si="13"/>
        <v>0</v>
      </c>
      <c r="AH59">
        <f t="shared" si="14"/>
        <v>3</v>
      </c>
      <c r="AI59">
        <f t="shared" si="15"/>
        <v>0</v>
      </c>
      <c r="AN59">
        <f t="shared" si="16"/>
        <v>0</v>
      </c>
      <c r="AO59">
        <f t="shared" si="17"/>
        <v>0</v>
      </c>
    </row>
    <row r="60" spans="2:41" x14ac:dyDescent="0.2">
      <c r="B60">
        <v>41</v>
      </c>
      <c r="C60" s="9" t="str">
        <f>IF(zony!AC60=0,"nezadáno",zony!D60)</f>
        <v>nezadáno</v>
      </c>
      <c r="D60" s="8">
        <f>IF(zony!AC60=1,IF(F60="A",AD60,IF(F60="B",AN60,IF(F60="C",AO60,0))),0)</f>
        <v>0</v>
      </c>
      <c r="E60" s="25" t="str">
        <f>IF(zony!AC60=1,IF(D60=0,"nulový příkon",IF(AND(AN60&lt;0,F60="B"),"chyba - předřadník","ok")),"nedef. zóna")</f>
        <v>nedef. zóna</v>
      </c>
      <c r="F60" s="45" t="s">
        <v>147</v>
      </c>
      <c r="G60" s="16"/>
      <c r="H60" s="71">
        <v>0</v>
      </c>
      <c r="I60" s="70" t="s">
        <v>131</v>
      </c>
      <c r="J60" s="71" t="s">
        <v>142</v>
      </c>
      <c r="K60" s="71" t="s">
        <v>142</v>
      </c>
      <c r="L60" s="68" t="s">
        <v>221</v>
      </c>
      <c r="M60" s="68" t="s">
        <v>225</v>
      </c>
      <c r="AC60">
        <f t="shared" si="10"/>
        <v>1</v>
      </c>
      <c r="AD60">
        <f t="shared" si="11"/>
        <v>0</v>
      </c>
      <c r="AE60">
        <f t="shared" si="12"/>
        <v>0</v>
      </c>
      <c r="AF60" t="str">
        <f t="shared" si="5"/>
        <v>nezadáno</v>
      </c>
      <c r="AG60">
        <f t="shared" si="13"/>
        <v>0</v>
      </c>
      <c r="AH60">
        <f t="shared" si="14"/>
        <v>3</v>
      </c>
      <c r="AI60">
        <f t="shared" si="15"/>
        <v>0</v>
      </c>
      <c r="AN60">
        <f t="shared" si="16"/>
        <v>0</v>
      </c>
      <c r="AO60">
        <f t="shared" si="17"/>
        <v>0</v>
      </c>
    </row>
    <row r="61" spans="2:41" x14ac:dyDescent="0.2">
      <c r="B61">
        <v>42</v>
      </c>
      <c r="C61" s="9" t="str">
        <f>IF(zony!AC61=0,"nezadáno",zony!D61)</f>
        <v>nezadáno</v>
      </c>
      <c r="D61" s="8">
        <f>IF(zony!AC61=1,IF(F61="A",AD61,IF(F61="B",AN61,IF(F61="C",AO61,0))),0)</f>
        <v>0</v>
      </c>
      <c r="E61" s="25" t="str">
        <f>IF(zony!AC61=1,IF(D61=0,"nulový příkon",IF(AND(AN61&lt;0,F61="B"),"chyba - předřadník","ok")),"nedef. zóna")</f>
        <v>nedef. zóna</v>
      </c>
      <c r="F61" s="45" t="s">
        <v>147</v>
      </c>
      <c r="G61" s="16"/>
      <c r="H61" s="71">
        <v>0</v>
      </c>
      <c r="I61" s="70" t="s">
        <v>131</v>
      </c>
      <c r="J61" s="71" t="s">
        <v>142</v>
      </c>
      <c r="K61" s="71" t="s">
        <v>142</v>
      </c>
      <c r="L61" s="68" t="s">
        <v>221</v>
      </c>
      <c r="M61" s="68" t="s">
        <v>225</v>
      </c>
      <c r="AC61">
        <f t="shared" si="10"/>
        <v>1</v>
      </c>
      <c r="AD61">
        <f t="shared" si="11"/>
        <v>0</v>
      </c>
      <c r="AE61">
        <f t="shared" si="12"/>
        <v>0</v>
      </c>
      <c r="AF61" t="str">
        <f t="shared" si="5"/>
        <v>nezadáno</v>
      </c>
      <c r="AG61">
        <f t="shared" si="13"/>
        <v>0</v>
      </c>
      <c r="AH61">
        <f t="shared" si="14"/>
        <v>3</v>
      </c>
      <c r="AI61">
        <f t="shared" si="15"/>
        <v>0</v>
      </c>
      <c r="AN61">
        <f t="shared" si="16"/>
        <v>0</v>
      </c>
      <c r="AO61">
        <f t="shared" si="17"/>
        <v>0</v>
      </c>
    </row>
    <row r="62" spans="2:41" x14ac:dyDescent="0.2">
      <c r="B62">
        <v>43</v>
      </c>
      <c r="C62" s="9" t="str">
        <f>IF(zony!AC62=0,"nezadáno",zony!D62)</f>
        <v>nezadáno</v>
      </c>
      <c r="D62" s="8">
        <f>IF(zony!AC62=1,IF(F62="A",AD62,IF(F62="B",AN62,IF(F62="C",AO62,0))),0)</f>
        <v>0</v>
      </c>
      <c r="E62" s="25" t="str">
        <f>IF(zony!AC62=1,IF(D62=0,"nulový příkon",IF(AND(AN62&lt;0,F62="B"),"chyba - předřadník","ok")),"nedef. zóna")</f>
        <v>nedef. zóna</v>
      </c>
      <c r="F62" s="45" t="s">
        <v>147</v>
      </c>
      <c r="G62" s="16"/>
      <c r="H62" s="71">
        <v>0</v>
      </c>
      <c r="I62" s="70" t="s">
        <v>131</v>
      </c>
      <c r="J62" s="71" t="s">
        <v>142</v>
      </c>
      <c r="K62" s="71" t="s">
        <v>142</v>
      </c>
      <c r="L62" s="68" t="s">
        <v>221</v>
      </c>
      <c r="M62" s="68" t="s">
        <v>225</v>
      </c>
      <c r="AC62">
        <f t="shared" si="10"/>
        <v>1</v>
      </c>
      <c r="AD62">
        <f t="shared" si="11"/>
        <v>0</v>
      </c>
      <c r="AE62">
        <f t="shared" si="12"/>
        <v>0</v>
      </c>
      <c r="AF62" t="str">
        <f t="shared" si="5"/>
        <v>nezadáno</v>
      </c>
      <c r="AG62">
        <f t="shared" si="13"/>
        <v>0</v>
      </c>
      <c r="AH62">
        <f t="shared" si="14"/>
        <v>3</v>
      </c>
      <c r="AI62">
        <f t="shared" si="15"/>
        <v>0</v>
      </c>
      <c r="AN62">
        <f t="shared" si="16"/>
        <v>0</v>
      </c>
      <c r="AO62">
        <f t="shared" si="17"/>
        <v>0</v>
      </c>
    </row>
    <row r="63" spans="2:41" x14ac:dyDescent="0.2">
      <c r="B63">
        <v>44</v>
      </c>
      <c r="C63" s="9" t="str">
        <f>IF(zony!AC63=0,"nezadáno",zony!D63)</f>
        <v>nezadáno</v>
      </c>
      <c r="D63" s="8">
        <f>IF(zony!AC63=1,IF(F63="A",AD63,IF(F63="B",AN63,IF(F63="C",AO63,0))),0)</f>
        <v>0</v>
      </c>
      <c r="E63" s="25" t="str">
        <f>IF(zony!AC63=1,IF(D63=0,"nulový příkon",IF(AND(AN63&lt;0,F63="B"),"chyba - předřadník","ok")),"nedef. zóna")</f>
        <v>nedef. zóna</v>
      </c>
      <c r="F63" s="45" t="s">
        <v>147</v>
      </c>
      <c r="G63" s="16"/>
      <c r="H63" s="71">
        <v>0</v>
      </c>
      <c r="I63" s="70" t="s">
        <v>131</v>
      </c>
      <c r="J63" s="71" t="s">
        <v>142</v>
      </c>
      <c r="K63" s="71" t="s">
        <v>142</v>
      </c>
      <c r="L63" s="68" t="s">
        <v>221</v>
      </c>
      <c r="M63" s="68" t="s">
        <v>225</v>
      </c>
      <c r="AC63">
        <f t="shared" si="10"/>
        <v>1</v>
      </c>
      <c r="AD63">
        <f t="shared" si="11"/>
        <v>0</v>
      </c>
      <c r="AE63">
        <f t="shared" si="12"/>
        <v>0</v>
      </c>
      <c r="AF63" t="str">
        <f t="shared" si="5"/>
        <v>nezadáno</v>
      </c>
      <c r="AG63">
        <f t="shared" si="13"/>
        <v>0</v>
      </c>
      <c r="AH63">
        <f t="shared" si="14"/>
        <v>3</v>
      </c>
      <c r="AI63">
        <f t="shared" si="15"/>
        <v>0</v>
      </c>
      <c r="AN63">
        <f t="shared" si="16"/>
        <v>0</v>
      </c>
      <c r="AO63">
        <f t="shared" si="17"/>
        <v>0</v>
      </c>
    </row>
    <row r="64" spans="2:41" x14ac:dyDescent="0.2">
      <c r="B64">
        <v>45</v>
      </c>
      <c r="C64" s="9" t="str">
        <f>IF(zony!AC64=0,"nezadáno",zony!D64)</f>
        <v>nezadáno</v>
      </c>
      <c r="D64" s="8">
        <f>IF(zony!AC64=1,IF(F64="A",AD64,IF(F64="B",AN64,IF(F64="C",AO64,0))),0)</f>
        <v>0</v>
      </c>
      <c r="E64" s="25" t="str">
        <f>IF(zony!AC64=1,IF(D64=0,"nulový příkon",IF(AND(AN64&lt;0,F64="B"),"chyba - předřadník","ok")),"nedef. zóna")</f>
        <v>nedef. zóna</v>
      </c>
      <c r="F64" s="45" t="s">
        <v>147</v>
      </c>
      <c r="G64" s="16"/>
      <c r="H64" s="71">
        <v>0</v>
      </c>
      <c r="I64" s="70" t="s">
        <v>131</v>
      </c>
      <c r="J64" s="71" t="s">
        <v>142</v>
      </c>
      <c r="K64" s="71" t="s">
        <v>142</v>
      </c>
      <c r="L64" s="68" t="s">
        <v>221</v>
      </c>
      <c r="M64" s="68" t="s">
        <v>225</v>
      </c>
      <c r="AC64">
        <f t="shared" si="10"/>
        <v>1</v>
      </c>
      <c r="AD64">
        <f t="shared" si="11"/>
        <v>0</v>
      </c>
      <c r="AE64">
        <f t="shared" si="12"/>
        <v>0</v>
      </c>
      <c r="AF64" t="str">
        <f t="shared" si="5"/>
        <v>nezadáno</v>
      </c>
      <c r="AG64">
        <f t="shared" si="13"/>
        <v>0</v>
      </c>
      <c r="AH64">
        <f t="shared" si="14"/>
        <v>3</v>
      </c>
      <c r="AI64">
        <f t="shared" si="15"/>
        <v>0</v>
      </c>
      <c r="AN64">
        <f t="shared" si="16"/>
        <v>0</v>
      </c>
      <c r="AO64">
        <f t="shared" si="17"/>
        <v>0</v>
      </c>
    </row>
    <row r="65" spans="2:41" x14ac:dyDescent="0.2">
      <c r="B65">
        <v>46</v>
      </c>
      <c r="C65" s="9" t="str">
        <f>IF(zony!AC65=0,"nezadáno",zony!D65)</f>
        <v>nezadáno</v>
      </c>
      <c r="D65" s="8">
        <f>IF(zony!AC65=1,IF(F65="A",AD65,IF(F65="B",AN65,IF(F65="C",AO65,0))),0)</f>
        <v>0</v>
      </c>
      <c r="E65" s="25" t="str">
        <f>IF(zony!AC65=1,IF(D65=0,"nulový příkon",IF(AND(AN65&lt;0,F65="B"),"chyba - předřadník","ok")),"nedef. zóna")</f>
        <v>nedef. zóna</v>
      </c>
      <c r="F65" s="45" t="s">
        <v>147</v>
      </c>
      <c r="G65" s="16"/>
      <c r="H65" s="71">
        <v>0</v>
      </c>
      <c r="I65" s="70" t="s">
        <v>131</v>
      </c>
      <c r="J65" s="71" t="s">
        <v>142</v>
      </c>
      <c r="K65" s="71" t="s">
        <v>142</v>
      </c>
      <c r="L65" s="68" t="s">
        <v>221</v>
      </c>
      <c r="M65" s="68" t="s">
        <v>225</v>
      </c>
      <c r="AC65">
        <f t="shared" si="10"/>
        <v>1</v>
      </c>
      <c r="AD65">
        <f t="shared" si="11"/>
        <v>0</v>
      </c>
      <c r="AE65">
        <f t="shared" si="12"/>
        <v>0</v>
      </c>
      <c r="AF65" t="str">
        <f t="shared" si="5"/>
        <v>nezadáno</v>
      </c>
      <c r="AG65">
        <f t="shared" si="13"/>
        <v>0</v>
      </c>
      <c r="AH65">
        <f t="shared" si="14"/>
        <v>3</v>
      </c>
      <c r="AI65">
        <f t="shared" si="15"/>
        <v>0</v>
      </c>
      <c r="AN65">
        <f t="shared" si="16"/>
        <v>0</v>
      </c>
      <c r="AO65">
        <f t="shared" si="17"/>
        <v>0</v>
      </c>
    </row>
    <row r="66" spans="2:41" x14ac:dyDescent="0.2">
      <c r="B66">
        <v>47</v>
      </c>
      <c r="C66" s="9" t="str">
        <f>IF(zony!AC66=0,"nezadáno",zony!D66)</f>
        <v>nezadáno</v>
      </c>
      <c r="D66" s="8">
        <f>IF(zony!AC66=1,IF(F66="A",AD66,IF(F66="B",AN66,IF(F66="C",AO66,0))),0)</f>
        <v>0</v>
      </c>
      <c r="E66" s="25" t="str">
        <f>IF(zony!AC66=1,IF(D66=0,"nulový příkon",IF(AND(AN66&lt;0,F66="B"),"chyba - předřadník","ok")),"nedef. zóna")</f>
        <v>nedef. zóna</v>
      </c>
      <c r="F66" s="45" t="s">
        <v>147</v>
      </c>
      <c r="G66" s="16"/>
      <c r="H66" s="71">
        <v>0</v>
      </c>
      <c r="I66" s="70" t="s">
        <v>131</v>
      </c>
      <c r="J66" s="71" t="s">
        <v>142</v>
      </c>
      <c r="K66" s="71" t="s">
        <v>142</v>
      </c>
      <c r="L66" s="68" t="s">
        <v>221</v>
      </c>
      <c r="M66" s="68" t="s">
        <v>225</v>
      </c>
      <c r="AC66">
        <f t="shared" si="10"/>
        <v>1</v>
      </c>
      <c r="AD66">
        <f t="shared" si="11"/>
        <v>0</v>
      </c>
      <c r="AE66">
        <f t="shared" si="12"/>
        <v>0</v>
      </c>
      <c r="AF66" t="str">
        <f t="shared" si="5"/>
        <v>nezadáno</v>
      </c>
      <c r="AG66">
        <f t="shared" si="13"/>
        <v>0</v>
      </c>
      <c r="AH66">
        <f t="shared" si="14"/>
        <v>3</v>
      </c>
      <c r="AI66">
        <f t="shared" si="15"/>
        <v>0</v>
      </c>
      <c r="AN66">
        <f t="shared" si="16"/>
        <v>0</v>
      </c>
      <c r="AO66">
        <f t="shared" si="17"/>
        <v>0</v>
      </c>
    </row>
    <row r="67" spans="2:41" x14ac:dyDescent="0.2">
      <c r="B67">
        <v>48</v>
      </c>
      <c r="C67" s="9" t="str">
        <f>IF(zony!AC67=0,"nezadáno",zony!D67)</f>
        <v>nezadáno</v>
      </c>
      <c r="D67" s="8">
        <f>IF(zony!AC67=1,IF(F67="A",AD67,IF(F67="B",AN67,IF(F67="C",AO67,0))),0)</f>
        <v>0</v>
      </c>
      <c r="E67" s="25" t="str">
        <f>IF(zony!AC67=1,IF(D67=0,"nulový příkon",IF(AND(AN67&lt;0,F67="B"),"chyba - předřadník","ok")),"nedef. zóna")</f>
        <v>nedef. zóna</v>
      </c>
      <c r="F67" s="45" t="s">
        <v>147</v>
      </c>
      <c r="G67" s="16"/>
      <c r="H67" s="71">
        <v>0</v>
      </c>
      <c r="I67" s="70" t="s">
        <v>131</v>
      </c>
      <c r="J67" s="71" t="s">
        <v>142</v>
      </c>
      <c r="K67" s="71" t="s">
        <v>142</v>
      </c>
      <c r="L67" s="68" t="s">
        <v>221</v>
      </c>
      <c r="M67" s="68" t="s">
        <v>225</v>
      </c>
      <c r="AC67">
        <f t="shared" si="10"/>
        <v>1</v>
      </c>
      <c r="AD67">
        <f t="shared" si="11"/>
        <v>0</v>
      </c>
      <c r="AE67">
        <f t="shared" si="12"/>
        <v>0</v>
      </c>
      <c r="AF67" t="str">
        <f t="shared" si="5"/>
        <v>nezadáno</v>
      </c>
      <c r="AG67">
        <f t="shared" si="13"/>
        <v>0</v>
      </c>
      <c r="AH67">
        <f t="shared" si="14"/>
        <v>3</v>
      </c>
      <c r="AI67">
        <f t="shared" si="15"/>
        <v>0</v>
      </c>
      <c r="AN67">
        <f t="shared" si="16"/>
        <v>0</v>
      </c>
      <c r="AO67">
        <f t="shared" si="17"/>
        <v>0</v>
      </c>
    </row>
    <row r="68" spans="2:41" x14ac:dyDescent="0.2">
      <c r="B68">
        <v>49</v>
      </c>
      <c r="C68" s="9" t="str">
        <f>IF(zony!AC68=0,"nezadáno",zony!D68)</f>
        <v>nezadáno</v>
      </c>
      <c r="D68" s="8">
        <f>IF(zony!AC68=1,IF(F68="A",AD68,IF(F68="B",AN68,IF(F68="C",AO68,0))),0)</f>
        <v>0</v>
      </c>
      <c r="E68" s="25" t="str">
        <f>IF(zony!AC68=1,IF(D68=0,"nulový příkon",IF(AND(AN68&lt;0,F68="B"),"chyba - předřadník","ok")),"nedef. zóna")</f>
        <v>nedef. zóna</v>
      </c>
      <c r="F68" s="45" t="s">
        <v>147</v>
      </c>
      <c r="G68" s="16"/>
      <c r="H68" s="71">
        <v>0</v>
      </c>
      <c r="I68" s="70" t="s">
        <v>131</v>
      </c>
      <c r="J68" s="71" t="s">
        <v>142</v>
      </c>
      <c r="K68" s="71" t="s">
        <v>142</v>
      </c>
      <c r="L68" s="68" t="s">
        <v>221</v>
      </c>
      <c r="M68" s="68" t="s">
        <v>225</v>
      </c>
      <c r="AC68">
        <f t="shared" si="10"/>
        <v>1</v>
      </c>
      <c r="AD68">
        <f t="shared" si="11"/>
        <v>0</v>
      </c>
      <c r="AE68">
        <f t="shared" si="12"/>
        <v>0</v>
      </c>
      <c r="AF68" t="str">
        <f t="shared" si="5"/>
        <v>nezadáno</v>
      </c>
      <c r="AG68">
        <f t="shared" si="13"/>
        <v>0</v>
      </c>
      <c r="AH68">
        <f t="shared" si="14"/>
        <v>3</v>
      </c>
      <c r="AI68">
        <f t="shared" si="15"/>
        <v>0</v>
      </c>
      <c r="AN68">
        <f t="shared" si="16"/>
        <v>0</v>
      </c>
      <c r="AO68">
        <f t="shared" si="17"/>
        <v>0</v>
      </c>
    </row>
    <row r="69" spans="2:41" x14ac:dyDescent="0.2">
      <c r="B69">
        <v>50</v>
      </c>
      <c r="C69" s="9" t="str">
        <f>IF(zony!AC69=0,"nezadáno",zony!D69)</f>
        <v>nezadáno</v>
      </c>
      <c r="D69" s="8">
        <f>IF(zony!AC69=1,IF(F69="A",AD69,IF(F69="B",AN69,IF(F69="C",AO69,0))),0)</f>
        <v>0</v>
      </c>
      <c r="E69" s="25" t="str">
        <f>IF(zony!AC69=1,IF(D69=0,"nulový příkon",IF(AND(AN69&lt;0,F69="B"),"chyba - předřadník","ok")),"nedef. zóna")</f>
        <v>nedef. zóna</v>
      </c>
      <c r="F69" s="45" t="s">
        <v>147</v>
      </c>
      <c r="G69" s="16"/>
      <c r="H69" s="71">
        <v>0</v>
      </c>
      <c r="I69" s="70" t="s">
        <v>131</v>
      </c>
      <c r="J69" s="71" t="s">
        <v>142</v>
      </c>
      <c r="K69" s="71" t="s">
        <v>142</v>
      </c>
      <c r="L69" s="68" t="s">
        <v>221</v>
      </c>
      <c r="M69" s="68" t="s">
        <v>225</v>
      </c>
      <c r="AC69">
        <f t="shared" si="10"/>
        <v>1</v>
      </c>
      <c r="AD69">
        <f t="shared" si="11"/>
        <v>0</v>
      </c>
      <c r="AE69">
        <f t="shared" si="12"/>
        <v>0</v>
      </c>
      <c r="AF69" t="str">
        <f t="shared" si="5"/>
        <v>nezadáno</v>
      </c>
      <c r="AG69">
        <f t="shared" si="13"/>
        <v>0</v>
      </c>
      <c r="AH69">
        <f t="shared" si="14"/>
        <v>3</v>
      </c>
      <c r="AI69">
        <f t="shared" si="15"/>
        <v>0</v>
      </c>
      <c r="AN69">
        <f t="shared" si="16"/>
        <v>0</v>
      </c>
      <c r="AO69">
        <f t="shared" si="17"/>
        <v>0</v>
      </c>
    </row>
    <row r="98" spans="28:84" x14ac:dyDescent="0.2">
      <c r="AC98">
        <v>1</v>
      </c>
      <c r="AD98">
        <v>2</v>
      </c>
      <c r="AE98">
        <v>3</v>
      </c>
      <c r="AF98">
        <v>4</v>
      </c>
      <c r="AG98">
        <v>5</v>
      </c>
      <c r="AH98">
        <v>6</v>
      </c>
      <c r="AI98">
        <v>7</v>
      </c>
      <c r="AJ98">
        <v>8</v>
      </c>
      <c r="AK98">
        <v>9</v>
      </c>
      <c r="AL98">
        <v>10</v>
      </c>
      <c r="AM98">
        <v>11</v>
      </c>
      <c r="AN98">
        <v>12</v>
      </c>
      <c r="AO98">
        <v>13</v>
      </c>
      <c r="AP98">
        <v>14</v>
      </c>
    </row>
    <row r="99" spans="28:84" x14ac:dyDescent="0.2">
      <c r="AC99" t="s">
        <v>142</v>
      </c>
      <c r="AD99" t="str">
        <f>BC100</f>
        <v>žádný předřadník</v>
      </c>
      <c r="AE99" t="str">
        <f>BC101</f>
        <v>neznámý = dle normy ×1,2</v>
      </c>
      <c r="AF99" t="str">
        <f>BC102</f>
        <v>vysokotlaké výbojky (odhad)</v>
      </c>
      <c r="AG99" t="str">
        <f>BC103</f>
        <v>vysokotlaké výbojky - vysoké ztráty (odhad)</v>
      </c>
      <c r="AH99" t="str">
        <f>BC104</f>
        <v>T12 elektromagnetický (odhad)</v>
      </c>
      <c r="AI99" t="str">
        <f>BC105</f>
        <v>T8 elektromagnetický EEI D - velmi vysoké ztráty</v>
      </c>
      <c r="AJ99" t="str">
        <f>BC106</f>
        <v>T8 elektromagnetický EEI C - vysoké ztráty</v>
      </c>
      <c r="AK99" t="str">
        <f>BC107</f>
        <v>T8 elektromagnetický EEI B2 - střední ztráty</v>
      </c>
      <c r="AL99" t="str">
        <f>BC108</f>
        <v>T8 elektromagnetický EEI B1 - nízké ztráty</v>
      </c>
      <c r="AM99" t="str">
        <f>BC109</f>
        <v>T8 elektronický EEI A3 - nízké ztráty</v>
      </c>
      <c r="AN99" t="str">
        <f>BC110</f>
        <v>T8 elektronický EEI A2 - velmi nízké ztráty</v>
      </c>
      <c r="AO99" t="str">
        <f>BC111</f>
        <v>T5 elektronický EEI A3 - nízké ztráty</v>
      </c>
      <c r="AP99" t="str">
        <f>BC112</f>
        <v>T5 elektronický EEI A2 - velmi nízké ztráty</v>
      </c>
      <c r="AQ99">
        <f>BC113</f>
        <v>0</v>
      </c>
      <c r="BC99" t="s">
        <v>142</v>
      </c>
      <c r="CC99" t="s">
        <v>221</v>
      </c>
      <c r="CD99">
        <v>0</v>
      </c>
      <c r="CE99">
        <v>0</v>
      </c>
      <c r="CF99">
        <v>0</v>
      </c>
    </row>
    <row r="100" spans="28:84" x14ac:dyDescent="0.2">
      <c r="AB100">
        <v>25</v>
      </c>
      <c r="AC100" t="s">
        <v>155</v>
      </c>
      <c r="AD100">
        <v>25</v>
      </c>
      <c r="AE100">
        <v>-1</v>
      </c>
      <c r="AF100">
        <v>-1</v>
      </c>
      <c r="AG100">
        <v>-1</v>
      </c>
      <c r="AH100">
        <v>-1</v>
      </c>
      <c r="AI100">
        <v>-1</v>
      </c>
      <c r="AJ100">
        <v>-1</v>
      </c>
      <c r="AK100">
        <v>-1</v>
      </c>
      <c r="AL100">
        <v>-1</v>
      </c>
      <c r="AM100">
        <v>-1</v>
      </c>
      <c r="AN100">
        <v>-1</v>
      </c>
      <c r="AO100">
        <v>-1</v>
      </c>
      <c r="AP100">
        <v>-1</v>
      </c>
      <c r="BC100" t="s">
        <v>190</v>
      </c>
      <c r="CC100" t="s">
        <v>203</v>
      </c>
      <c r="CD100">
        <v>60</v>
      </c>
      <c r="CE100">
        <v>80</v>
      </c>
      <c r="CF100">
        <v>120</v>
      </c>
    </row>
    <row r="101" spans="28:84" x14ac:dyDescent="0.2">
      <c r="AB101">
        <v>40</v>
      </c>
      <c r="AC101" t="s">
        <v>156</v>
      </c>
      <c r="AD101">
        <v>40</v>
      </c>
      <c r="AE101">
        <v>-1</v>
      </c>
      <c r="AF101">
        <v>-1</v>
      </c>
      <c r="AG101">
        <v>-1</v>
      </c>
      <c r="AH101">
        <v>-1</v>
      </c>
      <c r="AI101">
        <v>-1</v>
      </c>
      <c r="AJ101">
        <v>-1</v>
      </c>
      <c r="AK101">
        <v>-1</v>
      </c>
      <c r="AL101">
        <v>-1</v>
      </c>
      <c r="AM101">
        <v>-1</v>
      </c>
      <c r="AN101">
        <v>-1</v>
      </c>
      <c r="AO101">
        <v>-1</v>
      </c>
      <c r="AP101">
        <v>-1</v>
      </c>
      <c r="BC101" t="s">
        <v>192</v>
      </c>
      <c r="CC101" t="s">
        <v>204</v>
      </c>
      <c r="CD101">
        <v>90</v>
      </c>
      <c r="CE101">
        <v>90</v>
      </c>
      <c r="CF101">
        <v>90</v>
      </c>
    </row>
    <row r="102" spans="28:84" x14ac:dyDescent="0.2">
      <c r="AB102">
        <v>60</v>
      </c>
      <c r="AC102" t="s">
        <v>157</v>
      </c>
      <c r="AD102">
        <v>60</v>
      </c>
      <c r="AE102">
        <v>-1</v>
      </c>
      <c r="AF102">
        <v>-1</v>
      </c>
      <c r="AG102">
        <v>-1</v>
      </c>
      <c r="AH102">
        <v>-1</v>
      </c>
      <c r="AI102">
        <v>-1</v>
      </c>
      <c r="AJ102">
        <v>-1</v>
      </c>
      <c r="AK102">
        <v>-1</v>
      </c>
      <c r="AL102">
        <v>-1</v>
      </c>
      <c r="AM102">
        <v>-1</v>
      </c>
      <c r="AN102">
        <v>-1</v>
      </c>
      <c r="AO102">
        <v>-1</v>
      </c>
      <c r="AP102">
        <v>-1</v>
      </c>
      <c r="BC102" t="s">
        <v>191</v>
      </c>
      <c r="CC102" t="s">
        <v>216</v>
      </c>
      <c r="CD102">
        <f>CD100+CD101</f>
        <v>150</v>
      </c>
      <c r="CE102">
        <f>CE100+CE101</f>
        <v>170</v>
      </c>
      <c r="CF102">
        <f>CF100+CF101</f>
        <v>210</v>
      </c>
    </row>
    <row r="103" spans="28:84" x14ac:dyDescent="0.2">
      <c r="AB103">
        <v>75</v>
      </c>
      <c r="AC103" t="s">
        <v>158</v>
      </c>
      <c r="AD103">
        <v>75</v>
      </c>
      <c r="AE103">
        <v>-1</v>
      </c>
      <c r="AF103">
        <v>-1</v>
      </c>
      <c r="AG103">
        <v>-1</v>
      </c>
      <c r="AH103">
        <v>-1</v>
      </c>
      <c r="AI103">
        <v>-1</v>
      </c>
      <c r="AJ103">
        <v>-1</v>
      </c>
      <c r="AK103">
        <v>-1</v>
      </c>
      <c r="AL103">
        <v>-1</v>
      </c>
      <c r="AM103">
        <v>-1</v>
      </c>
      <c r="AN103">
        <v>-1</v>
      </c>
      <c r="AO103">
        <v>-1</v>
      </c>
      <c r="AP103">
        <v>-1</v>
      </c>
      <c r="BC103" t="s">
        <v>202</v>
      </c>
      <c r="CC103" t="s">
        <v>205</v>
      </c>
      <c r="CD103">
        <v>100</v>
      </c>
      <c r="CE103">
        <v>135</v>
      </c>
      <c r="CF103">
        <v>200</v>
      </c>
    </row>
    <row r="104" spans="28:84" x14ac:dyDescent="0.2">
      <c r="AB104">
        <v>100</v>
      </c>
      <c r="AC104" t="s">
        <v>159</v>
      </c>
      <c r="AD104">
        <v>100</v>
      </c>
      <c r="AE104">
        <v>-1</v>
      </c>
      <c r="AF104">
        <v>-1</v>
      </c>
      <c r="AG104">
        <v>-1</v>
      </c>
      <c r="AH104">
        <v>-1</v>
      </c>
      <c r="AI104">
        <v>-1</v>
      </c>
      <c r="AJ104">
        <v>-1</v>
      </c>
      <c r="AK104">
        <v>-1</v>
      </c>
      <c r="AL104">
        <v>-1</v>
      </c>
      <c r="AM104">
        <v>-1</v>
      </c>
      <c r="AN104">
        <v>-1</v>
      </c>
      <c r="AO104">
        <v>-1</v>
      </c>
      <c r="AP104">
        <v>-1</v>
      </c>
      <c r="BC104" t="s">
        <v>193</v>
      </c>
      <c r="CC104" t="s">
        <v>206</v>
      </c>
      <c r="CD104">
        <v>120</v>
      </c>
      <c r="CE104">
        <v>120</v>
      </c>
      <c r="CF104">
        <v>120</v>
      </c>
    </row>
    <row r="105" spans="28:84" x14ac:dyDescent="0.2">
      <c r="AB105">
        <v>150</v>
      </c>
      <c r="AC105" t="s">
        <v>160</v>
      </c>
      <c r="AD105">
        <v>150</v>
      </c>
      <c r="AE105">
        <v>-1</v>
      </c>
      <c r="AF105">
        <v>-1</v>
      </c>
      <c r="AG105">
        <v>-1</v>
      </c>
      <c r="AH105">
        <v>-1</v>
      </c>
      <c r="AI105">
        <v>-1</v>
      </c>
      <c r="AJ105">
        <v>-1</v>
      </c>
      <c r="AK105">
        <v>-1</v>
      </c>
      <c r="AL105">
        <v>-1</v>
      </c>
      <c r="AM105">
        <v>-1</v>
      </c>
      <c r="AN105">
        <v>-1</v>
      </c>
      <c r="AO105">
        <v>-1</v>
      </c>
      <c r="AP105">
        <v>-1</v>
      </c>
      <c r="BC105" t="s">
        <v>195</v>
      </c>
      <c r="CC105" t="s">
        <v>217</v>
      </c>
      <c r="CD105">
        <f>CD103+CD104</f>
        <v>220</v>
      </c>
      <c r="CE105">
        <f>CE103+CE104</f>
        <v>255</v>
      </c>
      <c r="CF105">
        <f>CF103+CF104</f>
        <v>320</v>
      </c>
    </row>
    <row r="106" spans="28:84" x14ac:dyDescent="0.2">
      <c r="AB106">
        <v>200</v>
      </c>
      <c r="AC106" t="s">
        <v>161</v>
      </c>
      <c r="AD106">
        <v>200</v>
      </c>
      <c r="AE106">
        <v>-1</v>
      </c>
      <c r="AF106">
        <v>-1</v>
      </c>
      <c r="AG106">
        <v>-1</v>
      </c>
      <c r="AH106">
        <v>-1</v>
      </c>
      <c r="AI106">
        <v>-1</v>
      </c>
      <c r="AJ106">
        <v>-1</v>
      </c>
      <c r="AK106">
        <v>-1</v>
      </c>
      <c r="AL106">
        <v>-1</v>
      </c>
      <c r="AM106">
        <v>-1</v>
      </c>
      <c r="AN106">
        <v>-1</v>
      </c>
      <c r="AO106">
        <v>-1</v>
      </c>
      <c r="AP106">
        <v>-1</v>
      </c>
      <c r="BC106" t="s">
        <v>196</v>
      </c>
      <c r="CC106" t="s">
        <v>207</v>
      </c>
      <c r="CD106">
        <v>100</v>
      </c>
      <c r="CE106">
        <v>135</v>
      </c>
      <c r="CF106">
        <v>200</v>
      </c>
    </row>
    <row r="107" spans="28:84" x14ac:dyDescent="0.2">
      <c r="AB107">
        <v>80</v>
      </c>
      <c r="AC107" t="s">
        <v>162</v>
      </c>
      <c r="AD107">
        <v>-1</v>
      </c>
      <c r="AE107">
        <f>1.2*AB107</f>
        <v>96</v>
      </c>
      <c r="AF107">
        <v>92.5</v>
      </c>
      <c r="AG107">
        <v>96</v>
      </c>
      <c r="AH107">
        <v>-1</v>
      </c>
      <c r="AI107">
        <v>-1</v>
      </c>
      <c r="AJ107">
        <v>-1</v>
      </c>
      <c r="AK107">
        <v>-1</v>
      </c>
      <c r="AL107">
        <v>-1</v>
      </c>
      <c r="AM107">
        <v>-1</v>
      </c>
      <c r="AN107">
        <v>-1</v>
      </c>
      <c r="AO107">
        <v>-1</v>
      </c>
      <c r="AP107">
        <v>-1</v>
      </c>
      <c r="BC107" t="s">
        <v>197</v>
      </c>
      <c r="CC107" t="s">
        <v>208</v>
      </c>
      <c r="CD107">
        <v>60</v>
      </c>
      <c r="CE107">
        <v>60</v>
      </c>
      <c r="CF107">
        <v>60</v>
      </c>
    </row>
    <row r="108" spans="28:84" x14ac:dyDescent="0.2">
      <c r="AB108">
        <v>125</v>
      </c>
      <c r="AC108" t="s">
        <v>163</v>
      </c>
      <c r="AD108">
        <v>-1</v>
      </c>
      <c r="AE108">
        <f t="shared" ref="AE108:AE134" si="18">1.2*AB108</f>
        <v>150</v>
      </c>
      <c r="AF108">
        <v>138.5</v>
      </c>
      <c r="AG108">
        <v>144</v>
      </c>
      <c r="AH108">
        <v>-1</v>
      </c>
      <c r="AI108">
        <v>-1</v>
      </c>
      <c r="AJ108">
        <v>-1</v>
      </c>
      <c r="AK108">
        <v>-1</v>
      </c>
      <c r="AL108">
        <v>-1</v>
      </c>
      <c r="AM108">
        <v>-1</v>
      </c>
      <c r="AN108">
        <v>-1</v>
      </c>
      <c r="AO108">
        <v>-1</v>
      </c>
      <c r="AP108">
        <v>-1</v>
      </c>
      <c r="BC108" t="s">
        <v>198</v>
      </c>
      <c r="CC108" t="s">
        <v>218</v>
      </c>
      <c r="CD108">
        <f>CD106+CD107</f>
        <v>160</v>
      </c>
      <c r="CE108">
        <f>CE106+CE107</f>
        <v>195</v>
      </c>
      <c r="CF108">
        <f>CF106+CF107</f>
        <v>260</v>
      </c>
    </row>
    <row r="109" spans="28:84" x14ac:dyDescent="0.2">
      <c r="AB109">
        <v>250</v>
      </c>
      <c r="AC109" t="s">
        <v>164</v>
      </c>
      <c r="AD109">
        <v>-1</v>
      </c>
      <c r="AE109">
        <f t="shared" si="18"/>
        <v>300</v>
      </c>
      <c r="AF109">
        <v>272</v>
      </c>
      <c r="AG109">
        <v>283</v>
      </c>
      <c r="AH109">
        <v>-1</v>
      </c>
      <c r="AI109">
        <v>-1</v>
      </c>
      <c r="AJ109">
        <v>-1</v>
      </c>
      <c r="AK109">
        <v>-1</v>
      </c>
      <c r="AL109">
        <v>-1</v>
      </c>
      <c r="AM109">
        <v>-1</v>
      </c>
      <c r="AN109">
        <v>-1</v>
      </c>
      <c r="AO109">
        <v>-1</v>
      </c>
      <c r="AP109">
        <v>-1</v>
      </c>
      <c r="BC109" t="s">
        <v>199</v>
      </c>
      <c r="CC109" t="s">
        <v>209</v>
      </c>
      <c r="CD109">
        <v>50</v>
      </c>
      <c r="CE109">
        <v>70</v>
      </c>
      <c r="CF109">
        <v>100</v>
      </c>
    </row>
    <row r="110" spans="28:84" x14ac:dyDescent="0.2">
      <c r="AB110">
        <v>400</v>
      </c>
      <c r="AC110" t="s">
        <v>165</v>
      </c>
      <c r="AD110">
        <v>-1</v>
      </c>
      <c r="AE110">
        <f t="shared" si="18"/>
        <v>480</v>
      </c>
      <c r="AF110">
        <v>429</v>
      </c>
      <c r="AG110">
        <v>444</v>
      </c>
      <c r="AH110">
        <v>-1</v>
      </c>
      <c r="AI110">
        <v>-1</v>
      </c>
      <c r="AJ110">
        <v>-1</v>
      </c>
      <c r="AK110">
        <v>-1</v>
      </c>
      <c r="AL110">
        <v>-1</v>
      </c>
      <c r="AM110">
        <v>-1</v>
      </c>
      <c r="AN110">
        <v>-1</v>
      </c>
      <c r="AO110">
        <v>-1</v>
      </c>
      <c r="AP110">
        <v>-1</v>
      </c>
      <c r="BC110" t="s">
        <v>194</v>
      </c>
      <c r="CC110" t="s">
        <v>210</v>
      </c>
      <c r="CD110">
        <v>70</v>
      </c>
      <c r="CE110">
        <v>70</v>
      </c>
      <c r="CF110">
        <v>70</v>
      </c>
    </row>
    <row r="111" spans="28:84" x14ac:dyDescent="0.2">
      <c r="AB111">
        <v>50</v>
      </c>
      <c r="AC111" t="s">
        <v>166</v>
      </c>
      <c r="AD111">
        <v>-1</v>
      </c>
      <c r="AE111">
        <f t="shared" si="18"/>
        <v>60</v>
      </c>
      <c r="AF111">
        <v>62</v>
      </c>
      <c r="AG111">
        <v>63</v>
      </c>
      <c r="AH111">
        <v>-1</v>
      </c>
      <c r="AI111">
        <v>-1</v>
      </c>
      <c r="AJ111">
        <v>-1</v>
      </c>
      <c r="AK111">
        <v>-1</v>
      </c>
      <c r="AL111">
        <v>-1</v>
      </c>
      <c r="AM111">
        <v>-1</v>
      </c>
      <c r="AN111">
        <v>-1</v>
      </c>
      <c r="AO111">
        <v>-1</v>
      </c>
      <c r="AP111">
        <v>-1</v>
      </c>
      <c r="BC111" t="s">
        <v>201</v>
      </c>
      <c r="CC111" t="s">
        <v>219</v>
      </c>
      <c r="CD111">
        <f>CD109+CD110</f>
        <v>120</v>
      </c>
      <c r="CE111">
        <f>CE109+CE110</f>
        <v>140</v>
      </c>
      <c r="CF111">
        <f>CF109+CF110</f>
        <v>170</v>
      </c>
    </row>
    <row r="112" spans="28:84" x14ac:dyDescent="0.2">
      <c r="AB112">
        <v>70</v>
      </c>
      <c r="AC112" t="s">
        <v>167</v>
      </c>
      <c r="AD112">
        <v>-1</v>
      </c>
      <c r="AE112">
        <f t="shared" si="18"/>
        <v>84</v>
      </c>
      <c r="AF112">
        <v>85</v>
      </c>
      <c r="AG112">
        <v>87</v>
      </c>
      <c r="AH112">
        <v>-1</v>
      </c>
      <c r="AI112">
        <v>-1</v>
      </c>
      <c r="AJ112">
        <v>-1</v>
      </c>
      <c r="AK112">
        <v>-1</v>
      </c>
      <c r="AL112">
        <v>-1</v>
      </c>
      <c r="AM112">
        <v>-1</v>
      </c>
      <c r="AN112">
        <v>-1</v>
      </c>
      <c r="AO112">
        <v>-1</v>
      </c>
      <c r="AP112">
        <v>-1</v>
      </c>
      <c r="BC112" t="s">
        <v>200</v>
      </c>
      <c r="CC112" t="s">
        <v>211</v>
      </c>
      <c r="CD112">
        <f>90</f>
        <v>90</v>
      </c>
      <c r="CE112">
        <v>110</v>
      </c>
      <c r="CF112">
        <v>140</v>
      </c>
    </row>
    <row r="113" spans="28:84" x14ac:dyDescent="0.2">
      <c r="AB113">
        <v>100</v>
      </c>
      <c r="AC113" t="s">
        <v>168</v>
      </c>
      <c r="AD113">
        <v>-1</v>
      </c>
      <c r="AE113">
        <f t="shared" si="18"/>
        <v>120</v>
      </c>
      <c r="AF113">
        <v>115</v>
      </c>
      <c r="AG113">
        <v>117</v>
      </c>
      <c r="AH113">
        <v>-1</v>
      </c>
      <c r="AI113">
        <v>-1</v>
      </c>
      <c r="AJ113">
        <v>-1</v>
      </c>
      <c r="AK113">
        <v>-1</v>
      </c>
      <c r="AL113">
        <v>-1</v>
      </c>
      <c r="AM113">
        <v>-1</v>
      </c>
      <c r="AN113">
        <v>-1</v>
      </c>
      <c r="AO113">
        <v>-1</v>
      </c>
      <c r="AP113">
        <v>-1</v>
      </c>
      <c r="CC113" t="s">
        <v>212</v>
      </c>
      <c r="CD113">
        <v>30</v>
      </c>
      <c r="CE113">
        <v>30</v>
      </c>
      <c r="CF113">
        <v>30</v>
      </c>
    </row>
    <row r="114" spans="28:84" x14ac:dyDescent="0.2">
      <c r="AB114">
        <v>150</v>
      </c>
      <c r="AC114" t="s">
        <v>169</v>
      </c>
      <c r="AD114">
        <v>-1</v>
      </c>
      <c r="AE114">
        <f t="shared" si="18"/>
        <v>180</v>
      </c>
      <c r="AF114">
        <v>170</v>
      </c>
      <c r="AG114">
        <v>174</v>
      </c>
      <c r="AH114">
        <v>-1</v>
      </c>
      <c r="AI114">
        <v>-1</v>
      </c>
      <c r="AJ114">
        <v>-1</v>
      </c>
      <c r="AK114">
        <v>-1</v>
      </c>
      <c r="AL114">
        <v>-1</v>
      </c>
      <c r="AM114">
        <v>-1</v>
      </c>
      <c r="AN114">
        <v>-1</v>
      </c>
      <c r="AO114">
        <v>-1</v>
      </c>
      <c r="AP114">
        <v>-1</v>
      </c>
      <c r="CC114" t="s">
        <v>213</v>
      </c>
      <c r="CD114">
        <v>50</v>
      </c>
      <c r="CE114">
        <v>50</v>
      </c>
      <c r="CF114">
        <v>50</v>
      </c>
    </row>
    <row r="115" spans="28:84" x14ac:dyDescent="0.2">
      <c r="AB115">
        <v>250</v>
      </c>
      <c r="AC115" t="s">
        <v>170</v>
      </c>
      <c r="AD115">
        <v>-1</v>
      </c>
      <c r="AE115">
        <f t="shared" si="18"/>
        <v>300</v>
      </c>
      <c r="AF115">
        <v>280</v>
      </c>
      <c r="AG115">
        <v>288</v>
      </c>
      <c r="AH115">
        <v>-1</v>
      </c>
      <c r="AI115">
        <v>-1</v>
      </c>
      <c r="AJ115">
        <v>-1</v>
      </c>
      <c r="AK115">
        <v>-1</v>
      </c>
      <c r="AL115">
        <v>-1</v>
      </c>
      <c r="AM115">
        <v>-1</v>
      </c>
      <c r="AN115">
        <v>-1</v>
      </c>
      <c r="AO115">
        <v>-1</v>
      </c>
      <c r="AP115">
        <v>-1</v>
      </c>
      <c r="CC115" t="s">
        <v>220</v>
      </c>
      <c r="CD115">
        <f>CD112+CD113+CD114</f>
        <v>170</v>
      </c>
      <c r="CE115">
        <f>CE112+CE113+CE114</f>
        <v>190</v>
      </c>
      <c r="CF115">
        <f>CF112+CF113+CF114</f>
        <v>220</v>
      </c>
    </row>
    <row r="116" spans="28:84" x14ac:dyDescent="0.2">
      <c r="AB116">
        <v>400</v>
      </c>
      <c r="AC116" t="s">
        <v>171</v>
      </c>
      <c r="AD116">
        <v>-1</v>
      </c>
      <c r="AE116">
        <f t="shared" si="18"/>
        <v>480</v>
      </c>
      <c r="AF116">
        <v>433</v>
      </c>
      <c r="AG116">
        <v>445</v>
      </c>
      <c r="AH116">
        <v>-1</v>
      </c>
      <c r="AI116">
        <v>-1</v>
      </c>
      <c r="AJ116">
        <v>-1</v>
      </c>
      <c r="AK116">
        <v>-1</v>
      </c>
      <c r="AL116">
        <v>-1</v>
      </c>
      <c r="AM116">
        <v>-1</v>
      </c>
      <c r="AN116">
        <v>-1</v>
      </c>
      <c r="AO116">
        <v>-1</v>
      </c>
      <c r="AP116">
        <v>-1</v>
      </c>
      <c r="CC116" t="s">
        <v>214</v>
      </c>
      <c r="CD116">
        <v>40</v>
      </c>
      <c r="CE116">
        <v>60</v>
      </c>
      <c r="CF116">
        <v>80</v>
      </c>
    </row>
    <row r="117" spans="28:84" x14ac:dyDescent="0.2">
      <c r="AB117">
        <v>70</v>
      </c>
      <c r="AC117" t="s">
        <v>172</v>
      </c>
      <c r="AD117">
        <v>-1</v>
      </c>
      <c r="AE117">
        <f t="shared" si="18"/>
        <v>84</v>
      </c>
      <c r="AF117">
        <v>85</v>
      </c>
      <c r="AG117">
        <v>87</v>
      </c>
      <c r="AH117">
        <v>-1</v>
      </c>
      <c r="AI117">
        <v>-1</v>
      </c>
      <c r="AJ117">
        <v>-1</v>
      </c>
      <c r="AK117">
        <v>-1</v>
      </c>
      <c r="AL117">
        <v>-1</v>
      </c>
      <c r="AM117">
        <v>-1</v>
      </c>
      <c r="AN117">
        <v>-1</v>
      </c>
      <c r="AO117">
        <v>-1</v>
      </c>
      <c r="AP117">
        <v>-1</v>
      </c>
      <c r="CC117" t="s">
        <v>215</v>
      </c>
      <c r="CD117">
        <v>60</v>
      </c>
      <c r="CE117">
        <v>80</v>
      </c>
      <c r="CF117">
        <v>120</v>
      </c>
    </row>
    <row r="118" spans="28:84" x14ac:dyDescent="0.2">
      <c r="AB118">
        <v>100</v>
      </c>
      <c r="AC118" t="s">
        <v>173</v>
      </c>
      <c r="AD118">
        <v>-1</v>
      </c>
      <c r="AE118">
        <f t="shared" si="18"/>
        <v>120</v>
      </c>
      <c r="AF118">
        <v>115</v>
      </c>
      <c r="AG118">
        <v>117</v>
      </c>
      <c r="AH118">
        <v>-1</v>
      </c>
      <c r="AI118">
        <v>-1</v>
      </c>
      <c r="AJ118">
        <v>-1</v>
      </c>
      <c r="AK118">
        <v>-1</v>
      </c>
      <c r="AL118">
        <v>-1</v>
      </c>
      <c r="AM118">
        <v>-1</v>
      </c>
      <c r="AN118">
        <v>-1</v>
      </c>
      <c r="AO118">
        <v>-1</v>
      </c>
      <c r="AP118">
        <v>-1</v>
      </c>
    </row>
    <row r="119" spans="28:84" x14ac:dyDescent="0.2">
      <c r="AB119">
        <v>150</v>
      </c>
      <c r="AC119" t="s">
        <v>174</v>
      </c>
      <c r="AD119">
        <v>-1</v>
      </c>
      <c r="AE119">
        <f t="shared" si="18"/>
        <v>180</v>
      </c>
      <c r="AF119">
        <v>171</v>
      </c>
      <c r="AG119">
        <v>174</v>
      </c>
      <c r="AH119">
        <v>-1</v>
      </c>
      <c r="AI119">
        <v>-1</v>
      </c>
      <c r="AJ119">
        <v>-1</v>
      </c>
      <c r="AK119">
        <v>-1</v>
      </c>
      <c r="AL119">
        <v>-1</v>
      </c>
      <c r="AM119">
        <v>-1</v>
      </c>
      <c r="AN119">
        <v>-1</v>
      </c>
      <c r="AO119">
        <v>-1</v>
      </c>
      <c r="AP119">
        <v>-1</v>
      </c>
    </row>
    <row r="120" spans="28:84" x14ac:dyDescent="0.2">
      <c r="AB120">
        <v>250</v>
      </c>
      <c r="AC120" t="s">
        <v>175</v>
      </c>
      <c r="AD120">
        <v>-1</v>
      </c>
      <c r="AE120">
        <f t="shared" si="18"/>
        <v>300</v>
      </c>
      <c r="AF120">
        <v>280</v>
      </c>
      <c r="AG120">
        <v>288</v>
      </c>
      <c r="AH120">
        <v>-1</v>
      </c>
      <c r="AI120">
        <v>-1</v>
      </c>
      <c r="AJ120">
        <v>-1</v>
      </c>
      <c r="AK120">
        <v>-1</v>
      </c>
      <c r="AL120">
        <v>-1</v>
      </c>
      <c r="AM120">
        <v>-1</v>
      </c>
      <c r="AN120">
        <v>-1</v>
      </c>
      <c r="AO120">
        <v>-1</v>
      </c>
      <c r="AP120">
        <v>-1</v>
      </c>
    </row>
    <row r="121" spans="28:84" x14ac:dyDescent="0.2">
      <c r="AB121">
        <v>400</v>
      </c>
      <c r="AC121" t="s">
        <v>176</v>
      </c>
      <c r="AD121">
        <v>-1</v>
      </c>
      <c r="AE121">
        <f t="shared" si="18"/>
        <v>480</v>
      </c>
      <c r="AF121">
        <v>433</v>
      </c>
      <c r="AG121">
        <v>445</v>
      </c>
      <c r="AH121">
        <v>-1</v>
      </c>
      <c r="AI121">
        <v>-1</v>
      </c>
      <c r="AJ121">
        <v>-1</v>
      </c>
      <c r="AK121">
        <v>-1</v>
      </c>
      <c r="AL121">
        <v>-1</v>
      </c>
      <c r="AM121">
        <v>-1</v>
      </c>
      <c r="AN121">
        <v>-1</v>
      </c>
      <c r="AO121">
        <v>-1</v>
      </c>
      <c r="AP121">
        <v>-1</v>
      </c>
    </row>
    <row r="122" spans="28:84" x14ac:dyDescent="0.2">
      <c r="AB122">
        <v>20</v>
      </c>
      <c r="AC122" t="s">
        <v>177</v>
      </c>
      <c r="AD122">
        <v>-1</v>
      </c>
      <c r="AE122">
        <f t="shared" si="18"/>
        <v>24</v>
      </c>
      <c r="AF122">
        <v>-1</v>
      </c>
      <c r="AG122">
        <v>-1</v>
      </c>
      <c r="AH122">
        <v>30</v>
      </c>
      <c r="AI122">
        <v>-1</v>
      </c>
      <c r="AJ122">
        <v>-1</v>
      </c>
      <c r="AK122">
        <v>-1</v>
      </c>
      <c r="AL122">
        <v>-1</v>
      </c>
      <c r="AM122">
        <v>-1</v>
      </c>
      <c r="AN122">
        <v>-1</v>
      </c>
      <c r="AO122">
        <v>-1</v>
      </c>
      <c r="AP122">
        <v>-1</v>
      </c>
    </row>
    <row r="123" spans="28:84" x14ac:dyDescent="0.2">
      <c r="AB123">
        <v>40</v>
      </c>
      <c r="AC123" t="s">
        <v>178</v>
      </c>
      <c r="AD123">
        <v>-1</v>
      </c>
      <c r="AE123">
        <f t="shared" si="18"/>
        <v>48</v>
      </c>
      <c r="AF123">
        <v>-1</v>
      </c>
      <c r="AG123">
        <v>-1</v>
      </c>
      <c r="AH123">
        <v>50</v>
      </c>
      <c r="AI123">
        <v>-1</v>
      </c>
      <c r="AJ123">
        <v>-1</v>
      </c>
      <c r="AK123">
        <v>-1</v>
      </c>
      <c r="AL123">
        <v>-1</v>
      </c>
      <c r="AM123">
        <v>-1</v>
      </c>
      <c r="AN123">
        <v>-1</v>
      </c>
      <c r="AO123">
        <v>-1</v>
      </c>
      <c r="AP123">
        <v>-1</v>
      </c>
    </row>
    <row r="124" spans="28:84" x14ac:dyDescent="0.2">
      <c r="AB124">
        <v>65</v>
      </c>
      <c r="AC124" t="s">
        <v>179</v>
      </c>
      <c r="AD124">
        <v>-1</v>
      </c>
      <c r="AE124">
        <f t="shared" si="18"/>
        <v>78</v>
      </c>
      <c r="AF124">
        <v>-1</v>
      </c>
      <c r="AG124">
        <v>-1</v>
      </c>
      <c r="AH124">
        <v>77</v>
      </c>
      <c r="AI124">
        <v>-1</v>
      </c>
      <c r="AJ124">
        <v>-1</v>
      </c>
      <c r="AK124">
        <v>-1</v>
      </c>
      <c r="AL124">
        <v>-1</v>
      </c>
      <c r="AM124">
        <v>-1</v>
      </c>
      <c r="AN124">
        <v>-1</v>
      </c>
      <c r="AO124">
        <v>-1</v>
      </c>
      <c r="AP124">
        <v>-1</v>
      </c>
    </row>
    <row r="125" spans="28:84" x14ac:dyDescent="0.2">
      <c r="AB125">
        <v>18</v>
      </c>
      <c r="AC125" t="s">
        <v>180</v>
      </c>
      <c r="AD125">
        <v>-1</v>
      </c>
      <c r="AE125">
        <f t="shared" si="18"/>
        <v>21.599999999999998</v>
      </c>
      <c r="AF125">
        <v>-1</v>
      </c>
      <c r="AG125">
        <v>-1</v>
      </c>
      <c r="AH125">
        <v>-1</v>
      </c>
      <c r="AI125">
        <v>30</v>
      </c>
      <c r="AJ125">
        <v>28</v>
      </c>
      <c r="AK125">
        <v>26</v>
      </c>
      <c r="AL125">
        <v>24</v>
      </c>
      <c r="AM125">
        <v>21</v>
      </c>
      <c r="AN125">
        <v>19</v>
      </c>
      <c r="AO125">
        <v>-1</v>
      </c>
      <c r="AP125">
        <v>-1</v>
      </c>
    </row>
    <row r="126" spans="28:84" x14ac:dyDescent="0.2">
      <c r="AB126">
        <v>36</v>
      </c>
      <c r="AC126" t="s">
        <v>181</v>
      </c>
      <c r="AD126">
        <v>-1</v>
      </c>
      <c r="AE126">
        <f t="shared" si="18"/>
        <v>43.199999999999996</v>
      </c>
      <c r="AF126">
        <v>-1</v>
      </c>
      <c r="AG126">
        <v>-1</v>
      </c>
      <c r="AH126">
        <v>-1</v>
      </c>
      <c r="AI126">
        <v>47</v>
      </c>
      <c r="AJ126">
        <v>45</v>
      </c>
      <c r="AK126">
        <v>43</v>
      </c>
      <c r="AL126">
        <v>41</v>
      </c>
      <c r="AM126">
        <v>38</v>
      </c>
      <c r="AN126">
        <v>36</v>
      </c>
      <c r="AO126">
        <v>-1</v>
      </c>
      <c r="AP126">
        <v>-1</v>
      </c>
    </row>
    <row r="127" spans="28:84" x14ac:dyDescent="0.2">
      <c r="AB127">
        <v>58</v>
      </c>
      <c r="AC127" t="s">
        <v>182</v>
      </c>
      <c r="AD127">
        <v>-1</v>
      </c>
      <c r="AE127">
        <f t="shared" si="18"/>
        <v>69.599999999999994</v>
      </c>
      <c r="AF127">
        <v>-1</v>
      </c>
      <c r="AG127">
        <v>-1</v>
      </c>
      <c r="AH127">
        <v>-1</v>
      </c>
      <c r="AI127">
        <v>73</v>
      </c>
      <c r="AJ127">
        <v>70</v>
      </c>
      <c r="AK127">
        <v>67</v>
      </c>
      <c r="AL127">
        <v>64</v>
      </c>
      <c r="AM127">
        <v>59</v>
      </c>
      <c r="AN127">
        <v>55</v>
      </c>
      <c r="AO127">
        <v>-1</v>
      </c>
      <c r="AP127">
        <v>-1</v>
      </c>
    </row>
    <row r="128" spans="28:84" x14ac:dyDescent="0.2">
      <c r="AB128">
        <v>14</v>
      </c>
      <c r="AC128" t="s">
        <v>183</v>
      </c>
      <c r="AD128">
        <v>-1</v>
      </c>
      <c r="AE128">
        <f t="shared" si="18"/>
        <v>16.8</v>
      </c>
      <c r="AF128">
        <v>-1</v>
      </c>
      <c r="AG128">
        <v>-1</v>
      </c>
      <c r="AH128">
        <v>-1</v>
      </c>
      <c r="AI128">
        <v>-1</v>
      </c>
      <c r="AJ128">
        <v>-1</v>
      </c>
      <c r="AK128">
        <v>-1</v>
      </c>
      <c r="AL128">
        <v>-1</v>
      </c>
      <c r="AM128">
        <v>-1</v>
      </c>
      <c r="AN128">
        <v>-1</v>
      </c>
      <c r="AO128">
        <v>19</v>
      </c>
      <c r="AP128">
        <v>17</v>
      </c>
    </row>
    <row r="129" spans="28:42" x14ac:dyDescent="0.2">
      <c r="AB129">
        <v>24</v>
      </c>
      <c r="AC129" t="s">
        <v>184</v>
      </c>
      <c r="AD129">
        <v>-1</v>
      </c>
      <c r="AE129">
        <f t="shared" si="18"/>
        <v>28.799999999999997</v>
      </c>
      <c r="AF129">
        <v>-1</v>
      </c>
      <c r="AG129">
        <v>-1</v>
      </c>
      <c r="AH129">
        <v>-1</v>
      </c>
      <c r="AI129">
        <v>-1</v>
      </c>
      <c r="AJ129">
        <v>-1</v>
      </c>
      <c r="AK129">
        <v>-1</v>
      </c>
      <c r="AL129">
        <v>-1</v>
      </c>
      <c r="AM129">
        <v>-1</v>
      </c>
      <c r="AN129">
        <v>-1</v>
      </c>
      <c r="AO129">
        <v>28</v>
      </c>
      <c r="AP129">
        <v>26</v>
      </c>
    </row>
    <row r="130" spans="28:42" x14ac:dyDescent="0.2">
      <c r="AB130">
        <v>28</v>
      </c>
      <c r="AC130" t="s">
        <v>185</v>
      </c>
      <c r="AD130">
        <v>-1</v>
      </c>
      <c r="AE130">
        <f t="shared" si="18"/>
        <v>33.6</v>
      </c>
      <c r="AF130">
        <v>-1</v>
      </c>
      <c r="AG130">
        <v>-1</v>
      </c>
      <c r="AH130">
        <v>-1</v>
      </c>
      <c r="AI130">
        <v>-1</v>
      </c>
      <c r="AJ130">
        <v>-1</v>
      </c>
      <c r="AK130">
        <v>-1</v>
      </c>
      <c r="AL130">
        <v>-1</v>
      </c>
      <c r="AM130">
        <v>-1</v>
      </c>
      <c r="AN130">
        <v>-1</v>
      </c>
      <c r="AO130">
        <v>34</v>
      </c>
      <c r="AP130">
        <v>32</v>
      </c>
    </row>
    <row r="131" spans="28:42" x14ac:dyDescent="0.2">
      <c r="AB131">
        <v>35</v>
      </c>
      <c r="AC131" t="s">
        <v>186</v>
      </c>
      <c r="AD131">
        <v>-1</v>
      </c>
      <c r="AE131">
        <f t="shared" si="18"/>
        <v>42</v>
      </c>
      <c r="AF131">
        <v>-1</v>
      </c>
      <c r="AG131">
        <v>-1</v>
      </c>
      <c r="AH131">
        <v>-1</v>
      </c>
      <c r="AI131">
        <v>-1</v>
      </c>
      <c r="AJ131">
        <v>-1</v>
      </c>
      <c r="AK131">
        <v>-1</v>
      </c>
      <c r="AL131">
        <v>-1</v>
      </c>
      <c r="AM131">
        <v>-1</v>
      </c>
      <c r="AN131">
        <v>-1</v>
      </c>
      <c r="AO131">
        <v>42</v>
      </c>
      <c r="AP131">
        <v>39</v>
      </c>
    </row>
    <row r="132" spans="28:42" x14ac:dyDescent="0.2">
      <c r="AB132">
        <v>49</v>
      </c>
      <c r="AC132" t="s">
        <v>187</v>
      </c>
      <c r="AD132">
        <v>-1</v>
      </c>
      <c r="AE132">
        <f t="shared" si="18"/>
        <v>58.8</v>
      </c>
      <c r="AF132">
        <v>-1</v>
      </c>
      <c r="AG132">
        <v>-1</v>
      </c>
      <c r="AH132">
        <v>-1</v>
      </c>
      <c r="AI132">
        <v>-1</v>
      </c>
      <c r="AJ132">
        <v>-1</v>
      </c>
      <c r="AK132">
        <v>-1</v>
      </c>
      <c r="AL132">
        <v>-1</v>
      </c>
      <c r="AM132">
        <v>-1</v>
      </c>
      <c r="AN132">
        <v>-1</v>
      </c>
      <c r="AO132">
        <v>58</v>
      </c>
      <c r="AP132">
        <v>55</v>
      </c>
    </row>
    <row r="133" spans="28:42" x14ac:dyDescent="0.2">
      <c r="AB133">
        <v>54</v>
      </c>
      <c r="AC133" t="s">
        <v>188</v>
      </c>
      <c r="AD133">
        <v>-1</v>
      </c>
      <c r="AE133">
        <f t="shared" si="18"/>
        <v>64.8</v>
      </c>
      <c r="AF133">
        <v>-1</v>
      </c>
      <c r="AG133">
        <v>-1</v>
      </c>
      <c r="AH133">
        <v>-1</v>
      </c>
      <c r="AI133">
        <v>-1</v>
      </c>
      <c r="AJ133">
        <v>-1</v>
      </c>
      <c r="AK133">
        <v>-1</v>
      </c>
      <c r="AL133">
        <v>-1</v>
      </c>
      <c r="AM133">
        <v>-1</v>
      </c>
      <c r="AN133">
        <v>-1</v>
      </c>
      <c r="AO133">
        <v>63</v>
      </c>
      <c r="AP133">
        <v>60</v>
      </c>
    </row>
    <row r="134" spans="28:42" x14ac:dyDescent="0.2">
      <c r="AB134">
        <v>80</v>
      </c>
      <c r="AC134" t="s">
        <v>189</v>
      </c>
      <c r="AD134">
        <v>-1</v>
      </c>
      <c r="AE134">
        <f t="shared" si="18"/>
        <v>96</v>
      </c>
      <c r="AF134">
        <v>-1</v>
      </c>
      <c r="AG134">
        <v>-1</v>
      </c>
      <c r="AH134">
        <v>-1</v>
      </c>
      <c r="AI134">
        <v>-1</v>
      </c>
      <c r="AJ134">
        <v>-1</v>
      </c>
      <c r="AK134">
        <v>-1</v>
      </c>
      <c r="AL134">
        <v>-1</v>
      </c>
      <c r="AM134">
        <v>-1</v>
      </c>
      <c r="AN134">
        <v>-1</v>
      </c>
      <c r="AO134">
        <v>92</v>
      </c>
      <c r="AP134">
        <v>88</v>
      </c>
    </row>
    <row r="135" spans="28:42" x14ac:dyDescent="0.2">
      <c r="AB135">
        <v>5</v>
      </c>
      <c r="AC135" t="s">
        <v>711</v>
      </c>
      <c r="AD135">
        <v>5</v>
      </c>
      <c r="AE135">
        <v>-1</v>
      </c>
      <c r="AF135">
        <v>-1</v>
      </c>
      <c r="AG135">
        <v>-1</v>
      </c>
      <c r="AH135">
        <v>-1</v>
      </c>
      <c r="AI135">
        <v>-1</v>
      </c>
      <c r="AJ135">
        <v>-1</v>
      </c>
      <c r="AK135">
        <v>-1</v>
      </c>
      <c r="AL135">
        <v>-1</v>
      </c>
      <c r="AM135">
        <v>-1</v>
      </c>
      <c r="AN135">
        <v>-1</v>
      </c>
      <c r="AO135">
        <v>-1</v>
      </c>
      <c r="AP135">
        <v>-1</v>
      </c>
    </row>
    <row r="136" spans="28:42" x14ac:dyDescent="0.2">
      <c r="AB136">
        <v>10</v>
      </c>
      <c r="AC136" t="s">
        <v>712</v>
      </c>
      <c r="AD136">
        <v>10</v>
      </c>
      <c r="AE136">
        <v>-1</v>
      </c>
      <c r="AF136">
        <v>-1</v>
      </c>
      <c r="AG136">
        <v>-1</v>
      </c>
      <c r="AH136">
        <v>-1</v>
      </c>
      <c r="AI136">
        <v>-1</v>
      </c>
      <c r="AJ136">
        <v>-1</v>
      </c>
      <c r="AK136">
        <v>-1</v>
      </c>
      <c r="AL136">
        <v>-1</v>
      </c>
      <c r="AM136">
        <v>-1</v>
      </c>
      <c r="AN136">
        <v>-1</v>
      </c>
      <c r="AO136">
        <v>-1</v>
      </c>
      <c r="AP136">
        <v>-1</v>
      </c>
    </row>
    <row r="137" spans="28:42" x14ac:dyDescent="0.2">
      <c r="AB137">
        <v>15</v>
      </c>
      <c r="AC137" t="s">
        <v>713</v>
      </c>
      <c r="AD137">
        <v>15</v>
      </c>
      <c r="AE137">
        <v>-1</v>
      </c>
      <c r="AF137">
        <v>-1</v>
      </c>
      <c r="AG137">
        <v>-1</v>
      </c>
      <c r="AH137">
        <v>-1</v>
      </c>
      <c r="AI137">
        <v>-1</v>
      </c>
      <c r="AJ137">
        <v>-1</v>
      </c>
      <c r="AK137">
        <v>-1</v>
      </c>
      <c r="AL137">
        <v>-1</v>
      </c>
      <c r="AM137">
        <v>-1</v>
      </c>
      <c r="AN137">
        <v>-1</v>
      </c>
      <c r="AO137">
        <v>-1</v>
      </c>
      <c r="AP137">
        <v>-1</v>
      </c>
    </row>
    <row r="138" spans="28:42" x14ac:dyDescent="0.2">
      <c r="AB138">
        <v>20</v>
      </c>
      <c r="AC138" t="s">
        <v>714</v>
      </c>
      <c r="AD138">
        <v>20</v>
      </c>
      <c r="AE138">
        <v>-1</v>
      </c>
      <c r="AF138">
        <v>-1</v>
      </c>
      <c r="AG138">
        <v>-1</v>
      </c>
      <c r="AH138">
        <v>-1</v>
      </c>
      <c r="AI138">
        <v>-1</v>
      </c>
      <c r="AJ138">
        <v>-1</v>
      </c>
      <c r="AK138">
        <v>-1</v>
      </c>
      <c r="AL138">
        <v>-1</v>
      </c>
      <c r="AM138">
        <v>-1</v>
      </c>
      <c r="AN138">
        <v>-1</v>
      </c>
      <c r="AO138">
        <v>-1</v>
      </c>
      <c r="AP138">
        <v>-1</v>
      </c>
    </row>
    <row r="139" spans="28:42" x14ac:dyDescent="0.2">
      <c r="AB139">
        <v>10</v>
      </c>
      <c r="AC139" t="s">
        <v>715</v>
      </c>
      <c r="AD139">
        <v>10</v>
      </c>
      <c r="AE139">
        <v>-1</v>
      </c>
      <c r="AF139">
        <v>-1</v>
      </c>
      <c r="AG139">
        <v>-1</v>
      </c>
      <c r="AH139">
        <v>-1</v>
      </c>
      <c r="AI139">
        <v>-1</v>
      </c>
      <c r="AJ139">
        <v>-1</v>
      </c>
      <c r="AK139">
        <v>-1</v>
      </c>
      <c r="AL139">
        <v>-1</v>
      </c>
      <c r="AM139">
        <v>-1</v>
      </c>
      <c r="AN139">
        <v>-1</v>
      </c>
      <c r="AO139">
        <v>-1</v>
      </c>
      <c r="AP139">
        <v>-1</v>
      </c>
    </row>
    <row r="140" spans="28:42" x14ac:dyDescent="0.2">
      <c r="AB140">
        <v>20</v>
      </c>
      <c r="AC140" t="s">
        <v>716</v>
      </c>
      <c r="AD140">
        <v>20</v>
      </c>
      <c r="AE140">
        <v>-1</v>
      </c>
      <c r="AF140">
        <v>-1</v>
      </c>
      <c r="AG140">
        <v>-1</v>
      </c>
      <c r="AH140">
        <v>-1</v>
      </c>
      <c r="AI140">
        <v>-1</v>
      </c>
      <c r="AJ140">
        <v>-1</v>
      </c>
      <c r="AK140">
        <v>-1</v>
      </c>
      <c r="AL140">
        <v>-1</v>
      </c>
      <c r="AM140">
        <v>-1</v>
      </c>
      <c r="AN140">
        <v>-1</v>
      </c>
      <c r="AO140">
        <v>-1</v>
      </c>
      <c r="AP140">
        <v>-1</v>
      </c>
    </row>
    <row r="141" spans="28:42" x14ac:dyDescent="0.2">
      <c r="AB141">
        <v>35</v>
      </c>
      <c r="AC141" t="s">
        <v>717</v>
      </c>
      <c r="AD141">
        <v>35</v>
      </c>
      <c r="AE141">
        <v>-1</v>
      </c>
      <c r="AF141">
        <v>-1</v>
      </c>
      <c r="AG141">
        <v>-1</v>
      </c>
      <c r="AH141">
        <v>-1</v>
      </c>
      <c r="AI141">
        <v>-1</v>
      </c>
      <c r="AJ141">
        <v>-1</v>
      </c>
      <c r="AK141">
        <v>-1</v>
      </c>
      <c r="AL141">
        <v>-1</v>
      </c>
      <c r="AM141">
        <v>-1</v>
      </c>
      <c r="AN141">
        <v>-1</v>
      </c>
      <c r="AO141">
        <v>-1</v>
      </c>
      <c r="AP141">
        <v>-1</v>
      </c>
    </row>
    <row r="142" spans="28:42" x14ac:dyDescent="0.2">
      <c r="AB142">
        <v>50</v>
      </c>
      <c r="AC142" t="s">
        <v>718</v>
      </c>
      <c r="AD142">
        <v>50</v>
      </c>
      <c r="AE142">
        <v>-1</v>
      </c>
      <c r="AF142">
        <v>-1</v>
      </c>
      <c r="AG142">
        <v>-1</v>
      </c>
      <c r="AH142">
        <v>-1</v>
      </c>
      <c r="AI142">
        <v>-1</v>
      </c>
      <c r="AJ142">
        <v>-1</v>
      </c>
      <c r="AK142">
        <v>-1</v>
      </c>
      <c r="AL142">
        <v>-1</v>
      </c>
      <c r="AM142">
        <v>-1</v>
      </c>
      <c r="AN142">
        <v>-1</v>
      </c>
      <c r="AO142">
        <v>-1</v>
      </c>
      <c r="AP142">
        <v>-1</v>
      </c>
    </row>
    <row r="143" spans="28:42" x14ac:dyDescent="0.2">
      <c r="AB143">
        <v>75</v>
      </c>
      <c r="AC143" t="s">
        <v>719</v>
      </c>
      <c r="AD143">
        <v>75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  <c r="AK143">
        <v>-1</v>
      </c>
      <c r="AL143">
        <v>-1</v>
      </c>
      <c r="AM143">
        <v>-1</v>
      </c>
      <c r="AN143">
        <v>-1</v>
      </c>
      <c r="AO143">
        <v>-1</v>
      </c>
      <c r="AP143">
        <v>-1</v>
      </c>
    </row>
    <row r="144" spans="28:42" x14ac:dyDescent="0.2">
      <c r="AB144">
        <v>100</v>
      </c>
      <c r="AC144" t="s">
        <v>720</v>
      </c>
      <c r="AD144">
        <v>100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  <c r="AK144">
        <v>-1</v>
      </c>
      <c r="AL144">
        <v>-1</v>
      </c>
      <c r="AM144">
        <v>-1</v>
      </c>
      <c r="AN144">
        <v>-1</v>
      </c>
      <c r="AO144">
        <v>-1</v>
      </c>
      <c r="AP144">
        <v>-1</v>
      </c>
    </row>
    <row r="145" spans="28:42" x14ac:dyDescent="0.2">
      <c r="AB145">
        <v>3</v>
      </c>
      <c r="AC145" t="s">
        <v>721</v>
      </c>
      <c r="AD145">
        <v>3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  <c r="AK145">
        <v>-1</v>
      </c>
      <c r="AL145">
        <v>-1</v>
      </c>
      <c r="AM145">
        <v>-1</v>
      </c>
      <c r="AN145">
        <v>-1</v>
      </c>
      <c r="AO145">
        <v>-1</v>
      </c>
      <c r="AP145">
        <v>-1</v>
      </c>
    </row>
    <row r="146" spans="28:42" x14ac:dyDescent="0.2">
      <c r="AB146">
        <v>5</v>
      </c>
      <c r="AC146" t="s">
        <v>722</v>
      </c>
      <c r="AD146">
        <v>5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  <c r="AK146">
        <v>-1</v>
      </c>
      <c r="AL146">
        <v>-1</v>
      </c>
      <c r="AM146">
        <v>-1</v>
      </c>
      <c r="AN146">
        <v>-1</v>
      </c>
      <c r="AO146">
        <v>-1</v>
      </c>
      <c r="AP146">
        <v>-1</v>
      </c>
    </row>
    <row r="147" spans="28:42" x14ac:dyDescent="0.2">
      <c r="AB147">
        <v>7</v>
      </c>
      <c r="AC147" t="s">
        <v>723</v>
      </c>
      <c r="AD147">
        <v>7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  <c r="AK147">
        <v>-1</v>
      </c>
      <c r="AL147">
        <v>-1</v>
      </c>
      <c r="AM147">
        <v>-1</v>
      </c>
      <c r="AN147">
        <v>-1</v>
      </c>
      <c r="AO147">
        <v>-1</v>
      </c>
      <c r="AP147">
        <v>-1</v>
      </c>
    </row>
    <row r="148" spans="28:42" x14ac:dyDescent="0.2">
      <c r="AB148">
        <v>10</v>
      </c>
      <c r="AC148" t="s">
        <v>724</v>
      </c>
      <c r="AD148">
        <v>10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  <c r="AK148">
        <v>-1</v>
      </c>
      <c r="AL148">
        <v>-1</v>
      </c>
      <c r="AM148">
        <v>-1</v>
      </c>
      <c r="AN148">
        <v>-1</v>
      </c>
      <c r="AO148">
        <v>-1</v>
      </c>
      <c r="AP148">
        <v>-1</v>
      </c>
    </row>
    <row r="149" spans="28:42" x14ac:dyDescent="0.2">
      <c r="AB149">
        <v>15</v>
      </c>
      <c r="AC149" t="s">
        <v>725</v>
      </c>
      <c r="AD149">
        <v>15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  <c r="AK149">
        <v>-1</v>
      </c>
      <c r="AL149">
        <v>-1</v>
      </c>
      <c r="AM149">
        <v>-1</v>
      </c>
      <c r="AN149">
        <v>-1</v>
      </c>
      <c r="AO149">
        <v>-1</v>
      </c>
      <c r="AP149">
        <v>-1</v>
      </c>
    </row>
    <row r="150" spans="28:42" x14ac:dyDescent="0.2">
      <c r="AB150">
        <v>20</v>
      </c>
      <c r="AC150" t="s">
        <v>726</v>
      </c>
      <c r="AD150">
        <v>20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  <c r="AK150">
        <v>-1</v>
      </c>
      <c r="AL150">
        <v>-1</v>
      </c>
      <c r="AM150">
        <v>-1</v>
      </c>
      <c r="AN150">
        <v>-1</v>
      </c>
      <c r="AO150">
        <v>-1</v>
      </c>
      <c r="AP150">
        <v>-1</v>
      </c>
    </row>
    <row r="151" spans="28:42" x14ac:dyDescent="0.2">
      <c r="AB151">
        <v>30</v>
      </c>
      <c r="AC151" t="s">
        <v>727</v>
      </c>
      <c r="AD151">
        <v>30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  <c r="AK151">
        <v>-1</v>
      </c>
      <c r="AL151">
        <v>-1</v>
      </c>
      <c r="AM151">
        <v>-1</v>
      </c>
      <c r="AN151">
        <v>-1</v>
      </c>
      <c r="AO151">
        <v>-1</v>
      </c>
      <c r="AP151">
        <v>-1</v>
      </c>
    </row>
    <row r="152" spans="28:42" x14ac:dyDescent="0.2">
      <c r="AB152">
        <v>40</v>
      </c>
      <c r="AC152" t="s">
        <v>728</v>
      </c>
      <c r="AD152">
        <v>40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  <c r="AK152">
        <v>-1</v>
      </c>
      <c r="AL152">
        <v>-1</v>
      </c>
      <c r="AM152">
        <v>-1</v>
      </c>
      <c r="AN152">
        <v>-1</v>
      </c>
      <c r="AO152">
        <v>-1</v>
      </c>
      <c r="AP152">
        <v>-1</v>
      </c>
    </row>
    <row r="153" spans="28:42" x14ac:dyDescent="0.2">
      <c r="AB153">
        <v>50</v>
      </c>
      <c r="AC153" t="s">
        <v>729</v>
      </c>
      <c r="AD153">
        <v>50</v>
      </c>
      <c r="AE153">
        <v>-1</v>
      </c>
      <c r="AF153">
        <v>-1</v>
      </c>
      <c r="AG153">
        <v>-1</v>
      </c>
      <c r="AH153">
        <v>-1</v>
      </c>
      <c r="AI153">
        <v>-1</v>
      </c>
      <c r="AJ153">
        <v>-1</v>
      </c>
      <c r="AK153">
        <v>-1</v>
      </c>
      <c r="AL153">
        <v>-1</v>
      </c>
      <c r="AM153">
        <v>-1</v>
      </c>
      <c r="AN153">
        <v>-1</v>
      </c>
      <c r="AO153">
        <v>-1</v>
      </c>
      <c r="AP153">
        <v>-1</v>
      </c>
    </row>
    <row r="154" spans="28:42" x14ac:dyDescent="0.2">
      <c r="AB154">
        <v>60</v>
      </c>
      <c r="AC154" t="s">
        <v>730</v>
      </c>
      <c r="AD154">
        <v>60</v>
      </c>
      <c r="AE154">
        <v>-1</v>
      </c>
      <c r="AF154">
        <v>-1</v>
      </c>
      <c r="AG154">
        <v>-1</v>
      </c>
      <c r="AH154">
        <v>-1</v>
      </c>
      <c r="AI154">
        <v>-1</v>
      </c>
      <c r="AJ154">
        <v>-1</v>
      </c>
      <c r="AK154">
        <v>-1</v>
      </c>
      <c r="AL154">
        <v>-1</v>
      </c>
      <c r="AM154">
        <v>-1</v>
      </c>
      <c r="AN154">
        <v>-1</v>
      </c>
      <c r="AO154">
        <v>-1</v>
      </c>
      <c r="AP154">
        <v>-1</v>
      </c>
    </row>
    <row r="155" spans="28:42" x14ac:dyDescent="0.2">
      <c r="AB155">
        <v>70</v>
      </c>
      <c r="AC155" t="s">
        <v>731</v>
      </c>
      <c r="AD155">
        <v>70</v>
      </c>
      <c r="AE155">
        <v>-1</v>
      </c>
      <c r="AF155">
        <v>-1</v>
      </c>
      <c r="AG155">
        <v>-1</v>
      </c>
      <c r="AH155">
        <v>-1</v>
      </c>
      <c r="AI155">
        <v>-1</v>
      </c>
      <c r="AJ155">
        <v>-1</v>
      </c>
      <c r="AK155">
        <v>-1</v>
      </c>
      <c r="AL155">
        <v>-1</v>
      </c>
      <c r="AM155">
        <v>-1</v>
      </c>
      <c r="AN155">
        <v>-1</v>
      </c>
      <c r="AO155">
        <v>-1</v>
      </c>
      <c r="AP155">
        <v>-1</v>
      </c>
    </row>
    <row r="156" spans="28:42" x14ac:dyDescent="0.2">
      <c r="AB156">
        <v>80</v>
      </c>
      <c r="AC156" t="s">
        <v>732</v>
      </c>
      <c r="AD156">
        <v>80</v>
      </c>
      <c r="AE156">
        <v>-1</v>
      </c>
      <c r="AF156">
        <v>-1</v>
      </c>
      <c r="AG156">
        <v>-1</v>
      </c>
      <c r="AH156">
        <v>-1</v>
      </c>
      <c r="AI156">
        <v>-1</v>
      </c>
      <c r="AJ156">
        <v>-1</v>
      </c>
      <c r="AK156">
        <v>-1</v>
      </c>
      <c r="AL156">
        <v>-1</v>
      </c>
      <c r="AM156">
        <v>-1</v>
      </c>
      <c r="AN156">
        <v>-1</v>
      </c>
      <c r="AO156">
        <v>-1</v>
      </c>
      <c r="AP156">
        <v>-1</v>
      </c>
    </row>
    <row r="157" spans="28:42" x14ac:dyDescent="0.2">
      <c r="AB157">
        <v>90</v>
      </c>
      <c r="AC157" t="s">
        <v>733</v>
      </c>
      <c r="AD157">
        <v>90</v>
      </c>
      <c r="AE157">
        <v>-1</v>
      </c>
      <c r="AF157">
        <v>-1</v>
      </c>
      <c r="AG157">
        <v>-1</v>
      </c>
      <c r="AH157">
        <v>-1</v>
      </c>
      <c r="AI157">
        <v>-1</v>
      </c>
      <c r="AJ157">
        <v>-1</v>
      </c>
      <c r="AK157">
        <v>-1</v>
      </c>
      <c r="AL157">
        <v>-1</v>
      </c>
      <c r="AM157">
        <v>-1</v>
      </c>
      <c r="AN157">
        <v>-1</v>
      </c>
      <c r="AO157">
        <v>-1</v>
      </c>
      <c r="AP157">
        <v>-1</v>
      </c>
    </row>
    <row r="158" spans="28:42" x14ac:dyDescent="0.2">
      <c r="AB158">
        <v>100</v>
      </c>
      <c r="AC158" t="s">
        <v>734</v>
      </c>
      <c r="AD158">
        <v>100</v>
      </c>
      <c r="AE158">
        <v>-1</v>
      </c>
      <c r="AF158">
        <v>-1</v>
      </c>
      <c r="AG158">
        <v>-1</v>
      </c>
      <c r="AH158">
        <v>-1</v>
      </c>
      <c r="AI158">
        <v>-1</v>
      </c>
      <c r="AJ158">
        <v>-1</v>
      </c>
      <c r="AK158">
        <v>-1</v>
      </c>
      <c r="AL158">
        <v>-1</v>
      </c>
      <c r="AM158">
        <v>-1</v>
      </c>
      <c r="AN158">
        <v>-1</v>
      </c>
      <c r="AO158">
        <v>-1</v>
      </c>
      <c r="AP158">
        <v>-1</v>
      </c>
    </row>
  </sheetData>
  <sheetProtection sheet="1" objects="1" scenarios="1"/>
  <protectedRanges>
    <protectedRange sqref="F20:M69" name="prikon"/>
  </protectedRanges>
  <mergeCells count="4">
    <mergeCell ref="H17:K17"/>
    <mergeCell ref="I18:J18"/>
    <mergeCell ref="L17:M17"/>
    <mergeCell ref="F10:I10"/>
  </mergeCells>
  <conditionalFormatting sqref="J20:K29">
    <cfRule type="containsText" dxfId="138" priority="83" operator="containsText" text="nezadáno">
      <formula>NOT(ISERROR(SEARCH("nezadáno",J20)))</formula>
    </cfRule>
  </conditionalFormatting>
  <conditionalFormatting sqref="L20:L29">
    <cfRule type="containsText" dxfId="137" priority="82" operator="containsText" text="nezadáno">
      <formula>NOT(ISERROR(SEARCH("nezadáno",L20)))</formula>
    </cfRule>
  </conditionalFormatting>
  <conditionalFormatting sqref="C20:C69">
    <cfRule type="containsText" dxfId="136" priority="81" operator="containsText" text="nezadáno">
      <formula>NOT(ISERROR(SEARCH("nezadáno",C20)))</formula>
    </cfRule>
  </conditionalFormatting>
  <conditionalFormatting sqref="J30:K30">
    <cfRule type="containsText" dxfId="135" priority="80" operator="containsText" text="nezadáno">
      <formula>NOT(ISERROR(SEARCH("nezadáno",J30)))</formula>
    </cfRule>
  </conditionalFormatting>
  <conditionalFormatting sqref="L30">
    <cfRule type="containsText" dxfId="134" priority="79" operator="containsText" text="nezadáno">
      <formula>NOT(ISERROR(SEARCH("nezadáno",L30)))</formula>
    </cfRule>
  </conditionalFormatting>
  <conditionalFormatting sqref="J31:K31">
    <cfRule type="containsText" dxfId="133" priority="78" operator="containsText" text="nezadáno">
      <formula>NOT(ISERROR(SEARCH("nezadáno",J31)))</formula>
    </cfRule>
  </conditionalFormatting>
  <conditionalFormatting sqref="L31">
    <cfRule type="containsText" dxfId="132" priority="77" operator="containsText" text="nezadáno">
      <formula>NOT(ISERROR(SEARCH("nezadáno",L31)))</formula>
    </cfRule>
  </conditionalFormatting>
  <conditionalFormatting sqref="J32:K32">
    <cfRule type="containsText" dxfId="131" priority="76" operator="containsText" text="nezadáno">
      <formula>NOT(ISERROR(SEARCH("nezadáno",J32)))</formula>
    </cfRule>
  </conditionalFormatting>
  <conditionalFormatting sqref="L32">
    <cfRule type="containsText" dxfId="130" priority="75" operator="containsText" text="nezadáno">
      <formula>NOT(ISERROR(SEARCH("nezadáno",L32)))</formula>
    </cfRule>
  </conditionalFormatting>
  <conditionalFormatting sqref="J33:K33">
    <cfRule type="containsText" dxfId="129" priority="74" operator="containsText" text="nezadáno">
      <formula>NOT(ISERROR(SEARCH("nezadáno",J33)))</formula>
    </cfRule>
  </conditionalFormatting>
  <conditionalFormatting sqref="L33">
    <cfRule type="containsText" dxfId="128" priority="73" operator="containsText" text="nezadáno">
      <formula>NOT(ISERROR(SEARCH("nezadáno",L33)))</formula>
    </cfRule>
  </conditionalFormatting>
  <conditionalFormatting sqref="J34:K34">
    <cfRule type="containsText" dxfId="127" priority="72" operator="containsText" text="nezadáno">
      <formula>NOT(ISERROR(SEARCH("nezadáno",J34)))</formula>
    </cfRule>
  </conditionalFormatting>
  <conditionalFormatting sqref="L34">
    <cfRule type="containsText" dxfId="126" priority="71" operator="containsText" text="nezadáno">
      <formula>NOT(ISERROR(SEARCH("nezadáno",L34)))</formula>
    </cfRule>
  </conditionalFormatting>
  <conditionalFormatting sqref="J35:K35">
    <cfRule type="containsText" dxfId="125" priority="70" operator="containsText" text="nezadáno">
      <formula>NOT(ISERROR(SEARCH("nezadáno",J35)))</formula>
    </cfRule>
  </conditionalFormatting>
  <conditionalFormatting sqref="L35">
    <cfRule type="containsText" dxfId="124" priority="69" operator="containsText" text="nezadáno">
      <formula>NOT(ISERROR(SEARCH("nezadáno",L35)))</formula>
    </cfRule>
  </conditionalFormatting>
  <conditionalFormatting sqref="J36:K36">
    <cfRule type="containsText" dxfId="123" priority="68" operator="containsText" text="nezadáno">
      <formula>NOT(ISERROR(SEARCH("nezadáno",J36)))</formula>
    </cfRule>
  </conditionalFormatting>
  <conditionalFormatting sqref="L36">
    <cfRule type="containsText" dxfId="122" priority="67" operator="containsText" text="nezadáno">
      <formula>NOT(ISERROR(SEARCH("nezadáno",L36)))</formula>
    </cfRule>
  </conditionalFormatting>
  <conditionalFormatting sqref="J37:K37">
    <cfRule type="containsText" dxfId="121" priority="66" operator="containsText" text="nezadáno">
      <formula>NOT(ISERROR(SEARCH("nezadáno",J37)))</formula>
    </cfRule>
  </conditionalFormatting>
  <conditionalFormatting sqref="L37">
    <cfRule type="containsText" dxfId="120" priority="65" operator="containsText" text="nezadáno">
      <formula>NOT(ISERROR(SEARCH("nezadáno",L37)))</formula>
    </cfRule>
  </conditionalFormatting>
  <conditionalFormatting sqref="J38:K38">
    <cfRule type="containsText" dxfId="119" priority="64" operator="containsText" text="nezadáno">
      <formula>NOT(ISERROR(SEARCH("nezadáno",J38)))</formula>
    </cfRule>
  </conditionalFormatting>
  <conditionalFormatting sqref="L38">
    <cfRule type="containsText" dxfId="118" priority="63" operator="containsText" text="nezadáno">
      <formula>NOT(ISERROR(SEARCH("nezadáno",L38)))</formula>
    </cfRule>
  </conditionalFormatting>
  <conditionalFormatting sqref="J39:K39">
    <cfRule type="containsText" dxfId="117" priority="62" operator="containsText" text="nezadáno">
      <formula>NOT(ISERROR(SEARCH("nezadáno",J39)))</formula>
    </cfRule>
  </conditionalFormatting>
  <conditionalFormatting sqref="L39">
    <cfRule type="containsText" dxfId="116" priority="61" operator="containsText" text="nezadáno">
      <formula>NOT(ISERROR(SEARCH("nezadáno",L39)))</formula>
    </cfRule>
  </conditionalFormatting>
  <conditionalFormatting sqref="J40:K40">
    <cfRule type="containsText" dxfId="115" priority="60" operator="containsText" text="nezadáno">
      <formula>NOT(ISERROR(SEARCH("nezadáno",J40)))</formula>
    </cfRule>
  </conditionalFormatting>
  <conditionalFormatting sqref="L40">
    <cfRule type="containsText" dxfId="114" priority="59" operator="containsText" text="nezadáno">
      <formula>NOT(ISERROR(SEARCH("nezadáno",L40)))</formula>
    </cfRule>
  </conditionalFormatting>
  <conditionalFormatting sqref="J41:K41">
    <cfRule type="containsText" dxfId="113" priority="58" operator="containsText" text="nezadáno">
      <formula>NOT(ISERROR(SEARCH("nezadáno",J41)))</formula>
    </cfRule>
  </conditionalFormatting>
  <conditionalFormatting sqref="L41">
    <cfRule type="containsText" dxfId="112" priority="57" operator="containsText" text="nezadáno">
      <formula>NOT(ISERROR(SEARCH("nezadáno",L41)))</formula>
    </cfRule>
  </conditionalFormatting>
  <conditionalFormatting sqref="J42:K42">
    <cfRule type="containsText" dxfId="111" priority="56" operator="containsText" text="nezadáno">
      <formula>NOT(ISERROR(SEARCH("nezadáno",J42)))</formula>
    </cfRule>
  </conditionalFormatting>
  <conditionalFormatting sqref="L42">
    <cfRule type="containsText" dxfId="110" priority="55" operator="containsText" text="nezadáno">
      <formula>NOT(ISERROR(SEARCH("nezadáno",L42)))</formula>
    </cfRule>
  </conditionalFormatting>
  <conditionalFormatting sqref="J43:K43">
    <cfRule type="containsText" dxfId="109" priority="54" operator="containsText" text="nezadáno">
      <formula>NOT(ISERROR(SEARCH("nezadáno",J43)))</formula>
    </cfRule>
  </conditionalFormatting>
  <conditionalFormatting sqref="L43">
    <cfRule type="containsText" dxfId="108" priority="53" operator="containsText" text="nezadáno">
      <formula>NOT(ISERROR(SEARCH("nezadáno",L43)))</formula>
    </cfRule>
  </conditionalFormatting>
  <conditionalFormatting sqref="J44:K44">
    <cfRule type="containsText" dxfId="107" priority="52" operator="containsText" text="nezadáno">
      <formula>NOT(ISERROR(SEARCH("nezadáno",J44)))</formula>
    </cfRule>
  </conditionalFormatting>
  <conditionalFormatting sqref="L44">
    <cfRule type="containsText" dxfId="106" priority="51" operator="containsText" text="nezadáno">
      <formula>NOT(ISERROR(SEARCH("nezadáno",L44)))</formula>
    </cfRule>
  </conditionalFormatting>
  <conditionalFormatting sqref="J45:K45">
    <cfRule type="containsText" dxfId="105" priority="50" operator="containsText" text="nezadáno">
      <formula>NOT(ISERROR(SEARCH("nezadáno",J45)))</formula>
    </cfRule>
  </conditionalFormatting>
  <conditionalFormatting sqref="L45">
    <cfRule type="containsText" dxfId="104" priority="49" operator="containsText" text="nezadáno">
      <formula>NOT(ISERROR(SEARCH("nezadáno",L45)))</formula>
    </cfRule>
  </conditionalFormatting>
  <conditionalFormatting sqref="J46:K46">
    <cfRule type="containsText" dxfId="103" priority="48" operator="containsText" text="nezadáno">
      <formula>NOT(ISERROR(SEARCH("nezadáno",J46)))</formula>
    </cfRule>
  </conditionalFormatting>
  <conditionalFormatting sqref="L46">
    <cfRule type="containsText" dxfId="102" priority="47" operator="containsText" text="nezadáno">
      <formula>NOT(ISERROR(SEARCH("nezadáno",L46)))</formula>
    </cfRule>
  </conditionalFormatting>
  <conditionalFormatting sqref="J47:K47">
    <cfRule type="containsText" dxfId="101" priority="46" operator="containsText" text="nezadáno">
      <formula>NOT(ISERROR(SEARCH("nezadáno",J47)))</formula>
    </cfRule>
  </conditionalFormatting>
  <conditionalFormatting sqref="L47">
    <cfRule type="containsText" dxfId="100" priority="45" operator="containsText" text="nezadáno">
      <formula>NOT(ISERROR(SEARCH("nezadáno",L47)))</formula>
    </cfRule>
  </conditionalFormatting>
  <conditionalFormatting sqref="J48:K48">
    <cfRule type="containsText" dxfId="99" priority="44" operator="containsText" text="nezadáno">
      <formula>NOT(ISERROR(SEARCH("nezadáno",J48)))</formula>
    </cfRule>
  </conditionalFormatting>
  <conditionalFormatting sqref="L48">
    <cfRule type="containsText" dxfId="98" priority="43" operator="containsText" text="nezadáno">
      <formula>NOT(ISERROR(SEARCH("nezadáno",L48)))</formula>
    </cfRule>
  </conditionalFormatting>
  <conditionalFormatting sqref="J49:K49">
    <cfRule type="containsText" dxfId="97" priority="42" operator="containsText" text="nezadáno">
      <formula>NOT(ISERROR(SEARCH("nezadáno",J49)))</formula>
    </cfRule>
  </conditionalFormatting>
  <conditionalFormatting sqref="L49">
    <cfRule type="containsText" dxfId="96" priority="41" operator="containsText" text="nezadáno">
      <formula>NOT(ISERROR(SEARCH("nezadáno",L49)))</formula>
    </cfRule>
  </conditionalFormatting>
  <conditionalFormatting sqref="J50:K50">
    <cfRule type="containsText" dxfId="95" priority="40" operator="containsText" text="nezadáno">
      <formula>NOT(ISERROR(SEARCH("nezadáno",J50)))</formula>
    </cfRule>
  </conditionalFormatting>
  <conditionalFormatting sqref="L50">
    <cfRule type="containsText" dxfId="94" priority="39" operator="containsText" text="nezadáno">
      <formula>NOT(ISERROR(SEARCH("nezadáno",L50)))</formula>
    </cfRule>
  </conditionalFormatting>
  <conditionalFormatting sqref="J51:K51">
    <cfRule type="containsText" dxfId="93" priority="38" operator="containsText" text="nezadáno">
      <formula>NOT(ISERROR(SEARCH("nezadáno",J51)))</formula>
    </cfRule>
  </conditionalFormatting>
  <conditionalFormatting sqref="L51">
    <cfRule type="containsText" dxfId="92" priority="37" operator="containsText" text="nezadáno">
      <formula>NOT(ISERROR(SEARCH("nezadáno",L51)))</formula>
    </cfRule>
  </conditionalFormatting>
  <conditionalFormatting sqref="J52:K52">
    <cfRule type="containsText" dxfId="91" priority="36" operator="containsText" text="nezadáno">
      <formula>NOT(ISERROR(SEARCH("nezadáno",J52)))</formula>
    </cfRule>
  </conditionalFormatting>
  <conditionalFormatting sqref="L52">
    <cfRule type="containsText" dxfId="90" priority="35" operator="containsText" text="nezadáno">
      <formula>NOT(ISERROR(SEARCH("nezadáno",L52)))</formula>
    </cfRule>
  </conditionalFormatting>
  <conditionalFormatting sqref="J53:K53">
    <cfRule type="containsText" dxfId="89" priority="34" operator="containsText" text="nezadáno">
      <formula>NOT(ISERROR(SEARCH("nezadáno",J53)))</formula>
    </cfRule>
  </conditionalFormatting>
  <conditionalFormatting sqref="L53">
    <cfRule type="containsText" dxfId="88" priority="33" operator="containsText" text="nezadáno">
      <formula>NOT(ISERROR(SEARCH("nezadáno",L53)))</formula>
    </cfRule>
  </conditionalFormatting>
  <conditionalFormatting sqref="J54:K54">
    <cfRule type="containsText" dxfId="87" priority="32" operator="containsText" text="nezadáno">
      <formula>NOT(ISERROR(SEARCH("nezadáno",J54)))</formula>
    </cfRule>
  </conditionalFormatting>
  <conditionalFormatting sqref="L54">
    <cfRule type="containsText" dxfId="86" priority="31" operator="containsText" text="nezadáno">
      <formula>NOT(ISERROR(SEARCH("nezadáno",L54)))</formula>
    </cfRule>
  </conditionalFormatting>
  <conditionalFormatting sqref="J55:K55">
    <cfRule type="containsText" dxfId="85" priority="30" operator="containsText" text="nezadáno">
      <formula>NOT(ISERROR(SEARCH("nezadáno",J55)))</formula>
    </cfRule>
  </conditionalFormatting>
  <conditionalFormatting sqref="L55">
    <cfRule type="containsText" dxfId="84" priority="29" operator="containsText" text="nezadáno">
      <formula>NOT(ISERROR(SEARCH("nezadáno",L55)))</formula>
    </cfRule>
  </conditionalFormatting>
  <conditionalFormatting sqref="J56:K56">
    <cfRule type="containsText" dxfId="83" priority="28" operator="containsText" text="nezadáno">
      <formula>NOT(ISERROR(SEARCH("nezadáno",J56)))</formula>
    </cfRule>
  </conditionalFormatting>
  <conditionalFormatting sqref="L56">
    <cfRule type="containsText" dxfId="82" priority="27" operator="containsText" text="nezadáno">
      <formula>NOT(ISERROR(SEARCH("nezadáno",L56)))</formula>
    </cfRule>
  </conditionalFormatting>
  <conditionalFormatting sqref="J57:K57">
    <cfRule type="containsText" dxfId="81" priority="26" operator="containsText" text="nezadáno">
      <formula>NOT(ISERROR(SEARCH("nezadáno",J57)))</formula>
    </cfRule>
  </conditionalFormatting>
  <conditionalFormatting sqref="L57">
    <cfRule type="containsText" dxfId="80" priority="25" operator="containsText" text="nezadáno">
      <formula>NOT(ISERROR(SEARCH("nezadáno",L57)))</formula>
    </cfRule>
  </conditionalFormatting>
  <conditionalFormatting sqref="J58:K58">
    <cfRule type="containsText" dxfId="79" priority="24" operator="containsText" text="nezadáno">
      <formula>NOT(ISERROR(SEARCH("nezadáno",J58)))</formula>
    </cfRule>
  </conditionalFormatting>
  <conditionalFormatting sqref="L58">
    <cfRule type="containsText" dxfId="78" priority="23" operator="containsText" text="nezadáno">
      <formula>NOT(ISERROR(SEARCH("nezadáno",L58)))</formula>
    </cfRule>
  </conditionalFormatting>
  <conditionalFormatting sqref="J59:K59">
    <cfRule type="containsText" dxfId="77" priority="22" operator="containsText" text="nezadáno">
      <formula>NOT(ISERROR(SEARCH("nezadáno",J59)))</formula>
    </cfRule>
  </conditionalFormatting>
  <conditionalFormatting sqref="L59">
    <cfRule type="containsText" dxfId="76" priority="21" operator="containsText" text="nezadáno">
      <formula>NOT(ISERROR(SEARCH("nezadáno",L59)))</formula>
    </cfRule>
  </conditionalFormatting>
  <conditionalFormatting sqref="J60:K60">
    <cfRule type="containsText" dxfId="75" priority="20" operator="containsText" text="nezadáno">
      <formula>NOT(ISERROR(SEARCH("nezadáno",J60)))</formula>
    </cfRule>
  </conditionalFormatting>
  <conditionalFormatting sqref="L60">
    <cfRule type="containsText" dxfId="74" priority="19" operator="containsText" text="nezadáno">
      <formula>NOT(ISERROR(SEARCH("nezadáno",L60)))</formula>
    </cfRule>
  </conditionalFormatting>
  <conditionalFormatting sqref="J61:K61">
    <cfRule type="containsText" dxfId="73" priority="18" operator="containsText" text="nezadáno">
      <formula>NOT(ISERROR(SEARCH("nezadáno",J61)))</formula>
    </cfRule>
  </conditionalFormatting>
  <conditionalFormatting sqref="L61">
    <cfRule type="containsText" dxfId="72" priority="17" operator="containsText" text="nezadáno">
      <formula>NOT(ISERROR(SEARCH("nezadáno",L61)))</formula>
    </cfRule>
  </conditionalFormatting>
  <conditionalFormatting sqref="J62:K62">
    <cfRule type="containsText" dxfId="71" priority="16" operator="containsText" text="nezadáno">
      <formula>NOT(ISERROR(SEARCH("nezadáno",J62)))</formula>
    </cfRule>
  </conditionalFormatting>
  <conditionalFormatting sqref="L62">
    <cfRule type="containsText" dxfId="70" priority="15" operator="containsText" text="nezadáno">
      <formula>NOT(ISERROR(SEARCH("nezadáno",L62)))</formula>
    </cfRule>
  </conditionalFormatting>
  <conditionalFormatting sqref="J63:K63">
    <cfRule type="containsText" dxfId="69" priority="14" operator="containsText" text="nezadáno">
      <formula>NOT(ISERROR(SEARCH("nezadáno",J63)))</formula>
    </cfRule>
  </conditionalFormatting>
  <conditionalFormatting sqref="L63">
    <cfRule type="containsText" dxfId="68" priority="13" operator="containsText" text="nezadáno">
      <formula>NOT(ISERROR(SEARCH("nezadáno",L63)))</formula>
    </cfRule>
  </conditionalFormatting>
  <conditionalFormatting sqref="J64:K64">
    <cfRule type="containsText" dxfId="67" priority="12" operator="containsText" text="nezadáno">
      <formula>NOT(ISERROR(SEARCH("nezadáno",J64)))</formula>
    </cfRule>
  </conditionalFormatting>
  <conditionalFormatting sqref="L64">
    <cfRule type="containsText" dxfId="66" priority="11" operator="containsText" text="nezadáno">
      <formula>NOT(ISERROR(SEARCH("nezadáno",L64)))</formula>
    </cfRule>
  </conditionalFormatting>
  <conditionalFormatting sqref="J65:K65">
    <cfRule type="containsText" dxfId="65" priority="10" operator="containsText" text="nezadáno">
      <formula>NOT(ISERROR(SEARCH("nezadáno",J65)))</formula>
    </cfRule>
  </conditionalFormatting>
  <conditionalFormatting sqref="L65">
    <cfRule type="containsText" dxfId="64" priority="9" operator="containsText" text="nezadáno">
      <formula>NOT(ISERROR(SEARCH("nezadáno",L65)))</formula>
    </cfRule>
  </conditionalFormatting>
  <conditionalFormatting sqref="J66:K66">
    <cfRule type="containsText" dxfId="63" priority="8" operator="containsText" text="nezadáno">
      <formula>NOT(ISERROR(SEARCH("nezadáno",J66)))</formula>
    </cfRule>
  </conditionalFormatting>
  <conditionalFormatting sqref="L66">
    <cfRule type="containsText" dxfId="62" priority="7" operator="containsText" text="nezadáno">
      <formula>NOT(ISERROR(SEARCH("nezadáno",L66)))</formula>
    </cfRule>
  </conditionalFormatting>
  <conditionalFormatting sqref="J67:K67">
    <cfRule type="containsText" dxfId="61" priority="6" operator="containsText" text="nezadáno">
      <formula>NOT(ISERROR(SEARCH("nezadáno",J67)))</formula>
    </cfRule>
  </conditionalFormatting>
  <conditionalFormatting sqref="L67">
    <cfRule type="containsText" dxfId="60" priority="5" operator="containsText" text="nezadáno">
      <formula>NOT(ISERROR(SEARCH("nezadáno",L67)))</formula>
    </cfRule>
  </conditionalFormatting>
  <conditionalFormatting sqref="J68:K68">
    <cfRule type="containsText" dxfId="59" priority="4" operator="containsText" text="nezadáno">
      <formula>NOT(ISERROR(SEARCH("nezadáno",J68)))</formula>
    </cfRule>
  </conditionalFormatting>
  <conditionalFormatting sqref="L68">
    <cfRule type="containsText" dxfId="58" priority="3" operator="containsText" text="nezadáno">
      <formula>NOT(ISERROR(SEARCH("nezadáno",L68)))</formula>
    </cfRule>
  </conditionalFormatting>
  <conditionalFormatting sqref="J69:K69">
    <cfRule type="containsText" dxfId="57" priority="2" operator="containsText" text="nezadáno">
      <formula>NOT(ISERROR(SEARCH("nezadáno",J69)))</formula>
    </cfRule>
  </conditionalFormatting>
  <conditionalFormatting sqref="L69">
    <cfRule type="containsText" dxfId="56" priority="1" operator="containsText" text="nezadáno">
      <formula>NOT(ISERROR(SEARCH("nezadáno",L69)))</formula>
    </cfRule>
  </conditionalFormatting>
  <dataValidations count="6">
    <dataValidation type="list" allowBlank="1" showInputMessage="1" showErrorMessage="1" sqref="I20:I69">
      <formula1>prikonkrat</formula1>
    </dataValidation>
    <dataValidation type="list" allowBlank="1" showInputMessage="1" showErrorMessage="1" sqref="J20:J69">
      <formula1>prikonzdroje</formula1>
    </dataValidation>
    <dataValidation type="list" allowBlank="1" showInputMessage="1" showErrorMessage="1" sqref="K20:K69">
      <formula1>prikonpredradniky</formula1>
    </dataValidation>
    <dataValidation type="list" allowBlank="1" showInputMessage="1" showErrorMessage="1" sqref="L20:L69">
      <formula1>prikonbyt</formula1>
    </dataValidation>
    <dataValidation type="list" allowBlank="1" showInputMessage="1" showErrorMessage="1" sqref="M20:M69">
      <formula1>prikonyvelikost</formula1>
    </dataValidation>
    <dataValidation type="list" allowBlank="1" showInputMessage="1" showErrorMessage="1" sqref="F20:F69">
      <formula1>prikonabc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69"/>
  <sheetViews>
    <sheetView zoomScale="130" zoomScaleNormal="13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4.85546875" customWidth="1"/>
    <col min="6" max="6" width="15.7109375" customWidth="1"/>
    <col min="7" max="7" width="14.85546875" customWidth="1"/>
    <col min="8" max="8" width="9.85546875" customWidth="1"/>
    <col min="10" max="10" width="14.85546875" customWidth="1"/>
    <col min="11" max="11" width="7.42578125" customWidth="1"/>
    <col min="27" max="29" width="0" hidden="1" customWidth="1"/>
    <col min="30" max="30" width="18.7109375" hidden="1" customWidth="1"/>
    <col min="31" max="52" width="0" hidden="1" customWidth="1"/>
  </cols>
  <sheetData>
    <row r="1" spans="1:31" ht="4.9000000000000004" customHeight="1" x14ac:dyDescent="0.2"/>
    <row r="2" spans="1:31" ht="23.45" customHeight="1" x14ac:dyDescent="0.2">
      <c r="A2" s="165">
        <v>4</v>
      </c>
      <c r="B2" s="165" t="s">
        <v>3</v>
      </c>
      <c r="F2" s="167" t="s">
        <v>686</v>
      </c>
    </row>
    <row r="3" spans="1:31" x14ac:dyDescent="0.2">
      <c r="AB3" t="s">
        <v>143</v>
      </c>
      <c r="AD3" t="s">
        <v>144</v>
      </c>
    </row>
    <row r="4" spans="1:31" ht="15.75" x14ac:dyDescent="0.3">
      <c r="B4" t="s">
        <v>9</v>
      </c>
      <c r="C4" s="6" t="s">
        <v>687</v>
      </c>
      <c r="D4" s="6"/>
      <c r="E4" s="6"/>
      <c r="F4" s="6"/>
      <c r="AB4" t="s">
        <v>56</v>
      </c>
      <c r="AC4">
        <v>0</v>
      </c>
      <c r="AD4" t="s">
        <v>57</v>
      </c>
      <c r="AE4">
        <v>0</v>
      </c>
    </row>
    <row r="5" spans="1:31" ht="15.75" x14ac:dyDescent="0.3">
      <c r="C5" s="6" t="s">
        <v>688</v>
      </c>
      <c r="D5" s="6"/>
      <c r="E5" s="6"/>
      <c r="F5" s="6"/>
      <c r="AB5" t="s">
        <v>58</v>
      </c>
      <c r="AC5">
        <v>1</v>
      </c>
      <c r="AD5" t="s">
        <v>58</v>
      </c>
      <c r="AE5">
        <v>1</v>
      </c>
    </row>
    <row r="6" spans="1:31" x14ac:dyDescent="0.2">
      <c r="B6" s="6" t="s">
        <v>12</v>
      </c>
      <c r="C6" s="73" t="s">
        <v>49</v>
      </c>
      <c r="D6" s="80"/>
      <c r="E6" s="80"/>
      <c r="F6" s="80"/>
      <c r="G6" s="72"/>
      <c r="H6" s="72"/>
      <c r="I6" s="72"/>
      <c r="J6" s="72"/>
      <c r="K6" s="72"/>
      <c r="L6" s="72"/>
      <c r="M6" s="72"/>
      <c r="N6" s="72"/>
      <c r="O6" s="72"/>
      <c r="AB6" t="s">
        <v>59</v>
      </c>
      <c r="AC6">
        <v>-1</v>
      </c>
      <c r="AD6" t="s">
        <v>60</v>
      </c>
      <c r="AE6">
        <v>-1</v>
      </c>
    </row>
    <row r="7" spans="1:31" x14ac:dyDescent="0.2">
      <c r="B7" s="6"/>
      <c r="C7" s="75" t="s">
        <v>50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</row>
    <row r="8" spans="1:31" x14ac:dyDescent="0.2">
      <c r="B8" s="14" t="s">
        <v>11</v>
      </c>
      <c r="C8" s="74" t="s">
        <v>235</v>
      </c>
      <c r="D8" s="73"/>
      <c r="E8" s="73"/>
      <c r="F8" s="73"/>
      <c r="G8" s="72"/>
      <c r="H8" s="72"/>
      <c r="I8" s="72"/>
      <c r="J8" s="72"/>
      <c r="K8" s="72"/>
      <c r="L8" s="72"/>
      <c r="M8" s="72"/>
      <c r="N8" s="72"/>
      <c r="O8" s="72"/>
    </row>
    <row r="9" spans="1:31" x14ac:dyDescent="0.2">
      <c r="C9" s="61" t="s">
        <v>236</v>
      </c>
      <c r="D9" s="75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31" x14ac:dyDescent="0.2">
      <c r="B10" s="6" t="s">
        <v>678</v>
      </c>
      <c r="C10" s="6" t="s">
        <v>689</v>
      </c>
      <c r="D10" s="6"/>
    </row>
    <row r="11" spans="1:31" x14ac:dyDescent="0.2">
      <c r="C11" s="6" t="s">
        <v>690</v>
      </c>
      <c r="D11" s="6"/>
    </row>
    <row r="12" spans="1:31" x14ac:dyDescent="0.2">
      <c r="B12" s="6"/>
      <c r="C12" s="6"/>
      <c r="D12" s="6"/>
    </row>
    <row r="13" spans="1:31" x14ac:dyDescent="0.2">
      <c r="B13" s="6"/>
      <c r="C13" s="6"/>
      <c r="D13" s="6"/>
    </row>
    <row r="14" spans="1:31" x14ac:dyDescent="0.2">
      <c r="B14" s="6"/>
      <c r="C14" s="6"/>
      <c r="D14" s="6"/>
    </row>
    <row r="15" spans="1:31" x14ac:dyDescent="0.2">
      <c r="B15" s="6"/>
      <c r="C15" s="6"/>
      <c r="D15" s="6"/>
    </row>
    <row r="16" spans="1:31" x14ac:dyDescent="0.2">
      <c r="C16" s="6"/>
      <c r="D16" s="6"/>
    </row>
    <row r="17" spans="2:34" x14ac:dyDescent="0.2">
      <c r="D17" s="184" t="s">
        <v>17</v>
      </c>
      <c r="E17" s="184"/>
      <c r="F17" s="42"/>
      <c r="G17" s="185" t="s">
        <v>51</v>
      </c>
      <c r="H17" s="185"/>
      <c r="I17" s="185"/>
      <c r="J17" s="183" t="s">
        <v>52</v>
      </c>
      <c r="K17" s="183"/>
    </row>
    <row r="18" spans="2:34" ht="15.75" x14ac:dyDescent="0.3">
      <c r="D18" s="131" t="s">
        <v>616</v>
      </c>
      <c r="E18" s="131" t="s">
        <v>600</v>
      </c>
      <c r="F18" s="43"/>
      <c r="G18" s="140"/>
      <c r="H18" s="141" t="s">
        <v>617</v>
      </c>
      <c r="I18" s="81" t="s">
        <v>618</v>
      </c>
      <c r="J18" s="142"/>
      <c r="K18" s="143" t="s">
        <v>619</v>
      </c>
    </row>
    <row r="19" spans="2:34" ht="14.25" x14ac:dyDescent="0.2">
      <c r="C19" t="s">
        <v>13</v>
      </c>
      <c r="D19" s="39" t="s">
        <v>608</v>
      </c>
      <c r="E19" s="39" t="s">
        <v>608</v>
      </c>
      <c r="F19" s="39" t="s">
        <v>350</v>
      </c>
      <c r="G19" s="140" t="s">
        <v>124</v>
      </c>
      <c r="H19" s="140" t="s">
        <v>347</v>
      </c>
      <c r="I19" s="140" t="s">
        <v>347</v>
      </c>
      <c r="J19" s="142" t="s">
        <v>124</v>
      </c>
      <c r="K19" s="142" t="s">
        <v>347</v>
      </c>
      <c r="AF19" t="s">
        <v>53</v>
      </c>
      <c r="AG19" s="4" t="s">
        <v>54</v>
      </c>
      <c r="AH19" t="s">
        <v>55</v>
      </c>
    </row>
    <row r="20" spans="2:34" x14ac:dyDescent="0.2">
      <c r="B20">
        <v>1</v>
      </c>
      <c r="C20" s="9" t="str">
        <f>IF(zony!AC20=0,"nezadáno",zony!D20)</f>
        <v>Kanceláře 1 osoba</v>
      </c>
      <c r="D20" s="7">
        <f>IF(zony!AC20=1,IF(AB20=-1,AF20*AG20/(zony!AA20*1000),IF(AB20=1,1,0)),0)</f>
        <v>1</v>
      </c>
      <c r="E20" s="8">
        <f>IF(zony!AC20=1,IF(AD20=-1,AH20*8760/(zony!AA20*1000),IF(AD20=1,1.5,0)),0)</f>
        <v>1.1388</v>
      </c>
      <c r="F20" s="25" t="str">
        <f>IF(zony!AC20=1,"ok","nedef. zóna")</f>
        <v>ok</v>
      </c>
      <c r="G20" s="70" t="s">
        <v>58</v>
      </c>
      <c r="H20" s="152"/>
      <c r="I20" s="79"/>
      <c r="J20" s="67" t="s">
        <v>60</v>
      </c>
      <c r="K20" s="154">
        <v>1.3</v>
      </c>
      <c r="AB20">
        <f t="shared" ref="AB20:AB69" si="0">VLOOKUP(G20,$AB$4:$AC$6,2,FALSE)</f>
        <v>1</v>
      </c>
      <c r="AD20">
        <f>VLOOKUP(J20,$AD$4:$AE$6,2,FALSE)</f>
        <v>-1</v>
      </c>
      <c r="AF20">
        <f>IF(ISNUMBER(H20),ABS(H20),0)</f>
        <v>0</v>
      </c>
      <c r="AG20">
        <f>IF(ISNUMBER(I20),ABS(I20),0)</f>
        <v>0</v>
      </c>
      <c r="AH20">
        <f>IF(ISNUMBER(K20),ABS(K20),0)</f>
        <v>1.3</v>
      </c>
    </row>
    <row r="21" spans="2:34" x14ac:dyDescent="0.2">
      <c r="B21">
        <v>2</v>
      </c>
      <c r="C21" s="9" t="str">
        <f>IF(zony!AC21=0,"nezadáno",zony!D21)</f>
        <v>Kanceláře 2 osoby</v>
      </c>
      <c r="D21" s="7">
        <f>IF(zony!AC21=1,IF(AB21=-1,AF21*AG21/(zony!AA21*1000),IF(AB21=1,1,0)),0)</f>
        <v>1</v>
      </c>
      <c r="E21" s="8">
        <f>IF(zony!AC21=1,IF(AD21=-1,AH21*8760/(zony!AA21*1000),IF(AD21=1,1.5,0)),0)</f>
        <v>0.85409999999999997</v>
      </c>
      <c r="F21" s="25" t="str">
        <f>IF(zony!AC21=1,"ok","nedef. zóna")</f>
        <v>ok</v>
      </c>
      <c r="G21" s="70" t="s">
        <v>58</v>
      </c>
      <c r="H21" s="153"/>
      <c r="I21" s="71"/>
      <c r="J21" s="67" t="s">
        <v>60</v>
      </c>
      <c r="K21" s="154">
        <v>3.9</v>
      </c>
      <c r="AB21">
        <f t="shared" si="0"/>
        <v>1</v>
      </c>
      <c r="AD21">
        <f t="shared" ref="AD21:AD69" si="1">VLOOKUP(J21,$AD$4:$AE$6,2,FALSE)</f>
        <v>-1</v>
      </c>
      <c r="AF21">
        <f t="shared" ref="AF21:AF29" si="2">IF(ISNUMBER(H21),ABS(H21),0)</f>
        <v>0</v>
      </c>
      <c r="AG21">
        <f t="shared" ref="AG21:AG29" si="3">IF(ISNUMBER(I21),ABS(I21),0)</f>
        <v>0</v>
      </c>
      <c r="AH21">
        <f t="shared" ref="AH21:AH29" si="4">IF(ISNUMBER(K21),ABS(K21),0)</f>
        <v>3.9</v>
      </c>
    </row>
    <row r="22" spans="2:34" x14ac:dyDescent="0.2">
      <c r="B22">
        <v>3</v>
      </c>
      <c r="C22" s="9" t="str">
        <f>IF(zony!AC22=0,"nezadáno",zony!D22)</f>
        <v>Zasedací místnost</v>
      </c>
      <c r="D22" s="7">
        <f>IF(zony!AC22=1,IF(AB22=-1,AF22*AG22/(zony!AA22*1000),IF(AB22=1,1,0)),0)</f>
        <v>1</v>
      </c>
      <c r="E22" s="8">
        <f>IF(zony!AC22=1,IF(AD22=-1,AH22*8760/(zony!AA22*1000),IF(AD22=1,1.5,0)),0)</f>
        <v>0.56940000000000002</v>
      </c>
      <c r="F22" s="25" t="str">
        <f>IF(zony!AC22=1,"ok","nedef. zóna")</f>
        <v>ok</v>
      </c>
      <c r="G22" s="70" t="s">
        <v>58</v>
      </c>
      <c r="H22" s="153"/>
      <c r="I22" s="71"/>
      <c r="J22" s="67" t="s">
        <v>60</v>
      </c>
      <c r="K22" s="154">
        <v>1.3</v>
      </c>
      <c r="AB22">
        <f t="shared" si="0"/>
        <v>1</v>
      </c>
      <c r="AD22">
        <f t="shared" si="1"/>
        <v>-1</v>
      </c>
      <c r="AF22">
        <f t="shared" si="2"/>
        <v>0</v>
      </c>
      <c r="AG22">
        <f t="shared" si="3"/>
        <v>0</v>
      </c>
      <c r="AH22">
        <f t="shared" si="4"/>
        <v>1.3</v>
      </c>
    </row>
    <row r="23" spans="2:34" x14ac:dyDescent="0.2">
      <c r="B23">
        <v>4</v>
      </c>
      <c r="C23" s="9" t="str">
        <f>IF(zony!AC23=0,"nezadáno",zony!D23)</f>
        <v>WC</v>
      </c>
      <c r="D23" s="7">
        <f>IF(zony!AC23=1,IF(AB23=-1,AF23*AG23/(zony!AA23*1000),IF(AB23=1,1,0)),0)</f>
        <v>1</v>
      </c>
      <c r="E23" s="8">
        <f>IF(zony!AC23=1,IF(AD23=-1,AH23*8760/(zony!AA23*1000),IF(AD23=1,1.5,0)),0)</f>
        <v>0</v>
      </c>
      <c r="F23" s="25" t="str">
        <f>IF(zony!AC23=1,"ok","nedef. zóna")</f>
        <v>ok</v>
      </c>
      <c r="G23" s="70" t="s">
        <v>58</v>
      </c>
      <c r="H23" s="153"/>
      <c r="I23" s="71"/>
      <c r="J23" s="67" t="s">
        <v>57</v>
      </c>
      <c r="K23" s="154"/>
      <c r="AB23">
        <f t="shared" si="0"/>
        <v>1</v>
      </c>
      <c r="AD23">
        <f t="shared" si="1"/>
        <v>0</v>
      </c>
      <c r="AF23">
        <f t="shared" si="2"/>
        <v>0</v>
      </c>
      <c r="AG23">
        <f t="shared" si="3"/>
        <v>0</v>
      </c>
      <c r="AH23">
        <f t="shared" si="4"/>
        <v>0</v>
      </c>
    </row>
    <row r="24" spans="2:34" x14ac:dyDescent="0.2">
      <c r="B24">
        <v>5</v>
      </c>
      <c r="C24" s="9" t="str">
        <f>IF(zony!AC24=0,"nezadáno",zony!D24)</f>
        <v>Recepce</v>
      </c>
      <c r="D24" s="7">
        <f>IF(zony!AC24=1,IF(AB24=-1,AF24*AG24/(zony!AA24*1000),IF(AB24=1,1,0)),0)</f>
        <v>1</v>
      </c>
      <c r="E24" s="8">
        <f>IF(zony!AC24=1,IF(AD24=-1,AH24*8760/(zony!AA24*1000),IF(AD24=1,1.5,0)),0)</f>
        <v>0</v>
      </c>
      <c r="F24" s="25" t="str">
        <f>IF(zony!AC24=1,"ok","nedef. zóna")</f>
        <v>ok</v>
      </c>
      <c r="G24" s="70" t="s">
        <v>58</v>
      </c>
      <c r="H24" s="153"/>
      <c r="I24" s="71"/>
      <c r="J24" s="67" t="s">
        <v>57</v>
      </c>
      <c r="K24" s="154"/>
      <c r="AB24">
        <f t="shared" si="0"/>
        <v>1</v>
      </c>
      <c r="AD24">
        <f t="shared" si="1"/>
        <v>0</v>
      </c>
      <c r="AF24">
        <f t="shared" si="2"/>
        <v>0</v>
      </c>
      <c r="AG24">
        <f t="shared" si="3"/>
        <v>0</v>
      </c>
      <c r="AH24">
        <f t="shared" si="4"/>
        <v>0</v>
      </c>
    </row>
    <row r="25" spans="2:34" x14ac:dyDescent="0.2">
      <c r="B25">
        <v>6</v>
      </c>
      <c r="C25" s="9" t="str">
        <f>IF(zony!AC25=0,"nezadáno",zony!D25)</f>
        <v>Kuchyňka</v>
      </c>
      <c r="D25" s="7">
        <f>IF(zony!AC25=1,IF(AB25=-1,AF25*AG25/(zony!AA25*1000),IF(AB25=1,1,0)),0)</f>
        <v>1</v>
      </c>
      <c r="E25" s="8">
        <f>IF(zony!AC25=1,IF(AD25=-1,AH25*8760/(zony!AA25*1000),IF(AD25=1,1.5,0)),0)</f>
        <v>0</v>
      </c>
      <c r="F25" s="25" t="str">
        <f>IF(zony!AC25=1,"ok","nedef. zóna")</f>
        <v>ok</v>
      </c>
      <c r="G25" s="70" t="s">
        <v>58</v>
      </c>
      <c r="H25" s="153"/>
      <c r="I25" s="71"/>
      <c r="J25" s="67" t="s">
        <v>57</v>
      </c>
      <c r="K25" s="154"/>
      <c r="AB25">
        <f t="shared" si="0"/>
        <v>1</v>
      </c>
      <c r="AD25">
        <f t="shared" si="1"/>
        <v>0</v>
      </c>
      <c r="AF25">
        <f t="shared" si="2"/>
        <v>0</v>
      </c>
      <c r="AG25">
        <f t="shared" si="3"/>
        <v>0</v>
      </c>
      <c r="AH25">
        <f t="shared" si="4"/>
        <v>0</v>
      </c>
    </row>
    <row r="26" spans="2:34" x14ac:dyDescent="0.2">
      <c r="B26">
        <v>7</v>
      </c>
      <c r="C26" s="9" t="str">
        <f>IF(zony!AC26=0,"nezadáno",zony!D26)</f>
        <v>nezadáno</v>
      </c>
      <c r="D26" s="7">
        <f>IF(zony!AC26=1,IF(AB26=-1,AF26*AG26/(zony!AA26*1000),IF(AB26=1,1,0)),0)</f>
        <v>0</v>
      </c>
      <c r="E26" s="8">
        <f>IF(zony!AC26=1,IF(AD26=-1,AH26*8760/(zony!AA26*1000),IF(AD26=1,1.5,0)),0)</f>
        <v>0</v>
      </c>
      <c r="F26" s="25" t="str">
        <f>IF(zony!AC26=1,"ok","nedef. zóna")</f>
        <v>nedef. zóna</v>
      </c>
      <c r="G26" s="70" t="s">
        <v>56</v>
      </c>
      <c r="H26" s="153"/>
      <c r="I26" s="71"/>
      <c r="J26" s="67" t="s">
        <v>57</v>
      </c>
      <c r="K26" s="154"/>
      <c r="AB26">
        <f t="shared" si="0"/>
        <v>0</v>
      </c>
      <c r="AD26">
        <f t="shared" si="1"/>
        <v>0</v>
      </c>
      <c r="AF26">
        <f t="shared" si="2"/>
        <v>0</v>
      </c>
      <c r="AG26">
        <f t="shared" si="3"/>
        <v>0</v>
      </c>
      <c r="AH26">
        <f t="shared" si="4"/>
        <v>0</v>
      </c>
    </row>
    <row r="27" spans="2:34" x14ac:dyDescent="0.2">
      <c r="B27">
        <v>8</v>
      </c>
      <c r="C27" s="9" t="str">
        <f>IF(zony!AC27=0,"nezadáno",zony!D27)</f>
        <v>nezadáno</v>
      </c>
      <c r="D27" s="7">
        <f>IF(zony!AC27=1,IF(AB27=-1,AF27*AG27/(zony!AA27*1000),IF(AB27=1,1,0)),0)</f>
        <v>0</v>
      </c>
      <c r="E27" s="8">
        <f>IF(zony!AC27=1,IF(AD27=-1,AH27*8760/(zony!AA27*1000),IF(AD27=1,1.5,0)),0)</f>
        <v>0</v>
      </c>
      <c r="F27" s="25" t="str">
        <f>IF(zony!AC27=1,"ok","nedef. zóna")</f>
        <v>nedef. zóna</v>
      </c>
      <c r="G27" s="70" t="s">
        <v>56</v>
      </c>
      <c r="H27" s="153"/>
      <c r="I27" s="71"/>
      <c r="J27" s="67" t="s">
        <v>57</v>
      </c>
      <c r="K27" s="154"/>
      <c r="AB27">
        <f t="shared" si="0"/>
        <v>0</v>
      </c>
      <c r="AD27">
        <f t="shared" si="1"/>
        <v>0</v>
      </c>
      <c r="AF27">
        <f t="shared" si="2"/>
        <v>0</v>
      </c>
      <c r="AG27">
        <f t="shared" si="3"/>
        <v>0</v>
      </c>
      <c r="AH27">
        <f t="shared" si="4"/>
        <v>0</v>
      </c>
    </row>
    <row r="28" spans="2:34" x14ac:dyDescent="0.2">
      <c r="B28">
        <v>9</v>
      </c>
      <c r="C28" s="9" t="str">
        <f>IF(zony!AC28=0,"nezadáno",zony!D28)</f>
        <v>nezadáno</v>
      </c>
      <c r="D28" s="7">
        <f>IF(zony!AC28=1,IF(AB28=-1,AF28*AG28/(zony!AA28*1000),IF(AB28=1,1,0)),0)</f>
        <v>0</v>
      </c>
      <c r="E28" s="8">
        <f>IF(zony!AC28=1,IF(AD28=-1,AH28*8760/(zony!AA28*1000),IF(AD28=1,1.5,0)),0)</f>
        <v>0</v>
      </c>
      <c r="F28" s="25" t="str">
        <f>IF(zony!AC28=1,"ok","nedef. zóna")</f>
        <v>nedef. zóna</v>
      </c>
      <c r="G28" s="70" t="s">
        <v>56</v>
      </c>
      <c r="H28" s="153"/>
      <c r="I28" s="71"/>
      <c r="J28" s="67" t="s">
        <v>57</v>
      </c>
      <c r="K28" s="154"/>
      <c r="AB28">
        <f t="shared" si="0"/>
        <v>0</v>
      </c>
      <c r="AD28">
        <f t="shared" si="1"/>
        <v>0</v>
      </c>
      <c r="AF28">
        <f t="shared" si="2"/>
        <v>0</v>
      </c>
      <c r="AG28">
        <f t="shared" si="3"/>
        <v>0</v>
      </c>
      <c r="AH28">
        <f t="shared" si="4"/>
        <v>0</v>
      </c>
    </row>
    <row r="29" spans="2:34" x14ac:dyDescent="0.2">
      <c r="B29">
        <v>10</v>
      </c>
      <c r="C29" s="9" t="str">
        <f>IF(zony!AC29=0,"nezadáno",zony!D29)</f>
        <v>nezadáno</v>
      </c>
      <c r="D29" s="7">
        <f>IF(zony!AC29=1,IF(AB29=-1,AF29*AG29/(zony!AA29*1000),IF(AB29=1,1,0)),0)</f>
        <v>0</v>
      </c>
      <c r="E29" s="8">
        <f>IF(zony!AC29=1,IF(AD29=-1,AH29*8760/(zony!AA29*1000),IF(AD29=1,1.5,0)),0)</f>
        <v>0</v>
      </c>
      <c r="F29" s="25" t="str">
        <f>IF(zony!AC29=1,"ok","nedef. zóna")</f>
        <v>nedef. zóna</v>
      </c>
      <c r="G29" s="70" t="s">
        <v>56</v>
      </c>
      <c r="H29" s="153"/>
      <c r="I29" s="71"/>
      <c r="J29" s="67" t="s">
        <v>57</v>
      </c>
      <c r="K29" s="154"/>
      <c r="AB29">
        <f t="shared" si="0"/>
        <v>0</v>
      </c>
      <c r="AD29">
        <f t="shared" si="1"/>
        <v>0</v>
      </c>
      <c r="AF29">
        <f t="shared" si="2"/>
        <v>0</v>
      </c>
      <c r="AG29">
        <f t="shared" si="3"/>
        <v>0</v>
      </c>
      <c r="AH29">
        <f t="shared" si="4"/>
        <v>0</v>
      </c>
    </row>
    <row r="30" spans="2:34" x14ac:dyDescent="0.2">
      <c r="B30">
        <v>11</v>
      </c>
      <c r="C30" s="9" t="str">
        <f>IF(zony!AC30=0,"nezadáno",zony!D30)</f>
        <v>nezadáno</v>
      </c>
      <c r="D30" s="7">
        <f>IF(zony!AC30=1,IF(AB30=-1,AF30*AG30/(zony!AA30*1000),IF(AB30=1,1,0)),0)</f>
        <v>0</v>
      </c>
      <c r="E30" s="8">
        <f>IF(zony!AC30=1,IF(AD30=-1,AH30*8760/(zony!AA30*1000),IF(AD30=1,1.5,0)),0)</f>
        <v>0</v>
      </c>
      <c r="F30" s="25" t="str">
        <f>IF(zony!AC30=1,"ok","nedef. zóna")</f>
        <v>nedef. zóna</v>
      </c>
      <c r="G30" s="70" t="s">
        <v>56</v>
      </c>
      <c r="H30" s="153"/>
      <c r="I30" s="71"/>
      <c r="J30" s="67" t="s">
        <v>57</v>
      </c>
      <c r="K30" s="154"/>
      <c r="AB30">
        <f t="shared" si="0"/>
        <v>0</v>
      </c>
      <c r="AD30">
        <f t="shared" si="1"/>
        <v>0</v>
      </c>
      <c r="AF30">
        <f t="shared" ref="AF30:AF69" si="5">IF(ISNUMBER(H30),ABS(H30),0)</f>
        <v>0</v>
      </c>
      <c r="AG30">
        <f t="shared" ref="AG30:AG69" si="6">IF(ISNUMBER(I30),ABS(I30),0)</f>
        <v>0</v>
      </c>
      <c r="AH30">
        <f t="shared" ref="AH30:AH69" si="7">IF(ISNUMBER(K30),ABS(K30),0)</f>
        <v>0</v>
      </c>
    </row>
    <row r="31" spans="2:34" x14ac:dyDescent="0.2">
      <c r="B31">
        <v>12</v>
      </c>
      <c r="C31" s="9" t="str">
        <f>IF(zony!AC31=0,"nezadáno",zony!D31)</f>
        <v>nezadáno</v>
      </c>
      <c r="D31" s="7">
        <f>IF(zony!AC31=1,IF(AB31=-1,AF31*AG31/(zony!AA31*1000),IF(AB31=1,1,0)),0)</f>
        <v>0</v>
      </c>
      <c r="E31" s="8">
        <f>IF(zony!AC31=1,IF(AD31=-1,AH31*8760/(zony!AA31*1000),IF(AD31=1,1.5,0)),0)</f>
        <v>0</v>
      </c>
      <c r="F31" s="25" t="str">
        <f>IF(zony!AC31=1,"ok","nedef. zóna")</f>
        <v>nedef. zóna</v>
      </c>
      <c r="G31" s="70" t="s">
        <v>56</v>
      </c>
      <c r="H31" s="153"/>
      <c r="I31" s="71"/>
      <c r="J31" s="67" t="s">
        <v>57</v>
      </c>
      <c r="K31" s="154"/>
      <c r="AB31">
        <f t="shared" si="0"/>
        <v>0</v>
      </c>
      <c r="AD31">
        <f t="shared" si="1"/>
        <v>0</v>
      </c>
      <c r="AF31">
        <f t="shared" si="5"/>
        <v>0</v>
      </c>
      <c r="AG31">
        <f t="shared" si="6"/>
        <v>0</v>
      </c>
      <c r="AH31">
        <f t="shared" si="7"/>
        <v>0</v>
      </c>
    </row>
    <row r="32" spans="2:34" x14ac:dyDescent="0.2">
      <c r="B32">
        <v>13</v>
      </c>
      <c r="C32" s="9" t="str">
        <f>IF(zony!AC32=0,"nezadáno",zony!D32)</f>
        <v>nezadáno</v>
      </c>
      <c r="D32" s="7">
        <f>IF(zony!AC32=1,IF(AB32=-1,AF32*AG32/(zony!AA32*1000),IF(AB32=1,1,0)),0)</f>
        <v>0</v>
      </c>
      <c r="E32" s="8">
        <f>IF(zony!AC32=1,IF(AD32=-1,AH32*8760/(zony!AA32*1000),IF(AD32=1,1.5,0)),0)</f>
        <v>0</v>
      </c>
      <c r="F32" s="25" t="str">
        <f>IF(zony!AC32=1,"ok","nedef. zóna")</f>
        <v>nedef. zóna</v>
      </c>
      <c r="G32" s="70" t="s">
        <v>56</v>
      </c>
      <c r="H32" s="153"/>
      <c r="I32" s="71"/>
      <c r="J32" s="67" t="s">
        <v>57</v>
      </c>
      <c r="K32" s="154"/>
      <c r="AB32">
        <f t="shared" si="0"/>
        <v>0</v>
      </c>
      <c r="AD32">
        <f t="shared" si="1"/>
        <v>0</v>
      </c>
      <c r="AF32">
        <f t="shared" si="5"/>
        <v>0</v>
      </c>
      <c r="AG32">
        <f t="shared" si="6"/>
        <v>0</v>
      </c>
      <c r="AH32">
        <f t="shared" si="7"/>
        <v>0</v>
      </c>
    </row>
    <row r="33" spans="2:34" x14ac:dyDescent="0.2">
      <c r="B33">
        <v>14</v>
      </c>
      <c r="C33" s="9" t="str">
        <f>IF(zony!AC33=0,"nezadáno",zony!D33)</f>
        <v>nezadáno</v>
      </c>
      <c r="D33" s="7">
        <f>IF(zony!AC33=1,IF(AB33=-1,AF33*AG33/(zony!AA33*1000),IF(AB33=1,1,0)),0)</f>
        <v>0</v>
      </c>
      <c r="E33" s="8">
        <f>IF(zony!AC33=1,IF(AD33=-1,AH33*8760/(zony!AA33*1000),IF(AD33=1,1.5,0)),0)</f>
        <v>0</v>
      </c>
      <c r="F33" s="25" t="str">
        <f>IF(zony!AC33=1,"ok","nedef. zóna")</f>
        <v>nedef. zóna</v>
      </c>
      <c r="G33" s="70" t="s">
        <v>56</v>
      </c>
      <c r="H33" s="153"/>
      <c r="I33" s="71"/>
      <c r="J33" s="67" t="s">
        <v>57</v>
      </c>
      <c r="K33" s="154"/>
      <c r="AB33">
        <f t="shared" si="0"/>
        <v>0</v>
      </c>
      <c r="AD33">
        <f t="shared" si="1"/>
        <v>0</v>
      </c>
      <c r="AF33">
        <f t="shared" si="5"/>
        <v>0</v>
      </c>
      <c r="AG33">
        <f t="shared" si="6"/>
        <v>0</v>
      </c>
      <c r="AH33">
        <f t="shared" si="7"/>
        <v>0</v>
      </c>
    </row>
    <row r="34" spans="2:34" x14ac:dyDescent="0.2">
      <c r="B34">
        <v>15</v>
      </c>
      <c r="C34" s="9" t="str">
        <f>IF(zony!AC34=0,"nezadáno",zony!D34)</f>
        <v>nezadáno</v>
      </c>
      <c r="D34" s="7">
        <f>IF(zony!AC34=1,IF(AB34=-1,AF34*AG34/(zony!AA34*1000),IF(AB34=1,1,0)),0)</f>
        <v>0</v>
      </c>
      <c r="E34" s="8">
        <f>IF(zony!AC34=1,IF(AD34=-1,AH34*8760/(zony!AA34*1000),IF(AD34=1,1.5,0)),0)</f>
        <v>0</v>
      </c>
      <c r="F34" s="25" t="str">
        <f>IF(zony!AC34=1,"ok","nedef. zóna")</f>
        <v>nedef. zóna</v>
      </c>
      <c r="G34" s="70" t="s">
        <v>56</v>
      </c>
      <c r="H34" s="153"/>
      <c r="I34" s="71"/>
      <c r="J34" s="67" t="s">
        <v>57</v>
      </c>
      <c r="K34" s="154"/>
      <c r="AB34">
        <f t="shared" si="0"/>
        <v>0</v>
      </c>
      <c r="AD34">
        <f t="shared" si="1"/>
        <v>0</v>
      </c>
      <c r="AF34">
        <f t="shared" si="5"/>
        <v>0</v>
      </c>
      <c r="AG34">
        <f t="shared" si="6"/>
        <v>0</v>
      </c>
      <c r="AH34">
        <f t="shared" si="7"/>
        <v>0</v>
      </c>
    </row>
    <row r="35" spans="2:34" x14ac:dyDescent="0.2">
      <c r="B35">
        <v>16</v>
      </c>
      <c r="C35" s="9" t="str">
        <f>IF(zony!AC35=0,"nezadáno",zony!D35)</f>
        <v>nezadáno</v>
      </c>
      <c r="D35" s="7">
        <f>IF(zony!AC35=1,IF(AB35=-1,AF35*AG35/(zony!AA35*1000),IF(AB35=1,1,0)),0)</f>
        <v>0</v>
      </c>
      <c r="E35" s="8">
        <f>IF(zony!AC35=1,IF(AD35=-1,AH35*8760/(zony!AA35*1000),IF(AD35=1,1.5,0)),0)</f>
        <v>0</v>
      </c>
      <c r="F35" s="25" t="str">
        <f>IF(zony!AC35=1,"ok","nedef. zóna")</f>
        <v>nedef. zóna</v>
      </c>
      <c r="G35" s="70" t="s">
        <v>56</v>
      </c>
      <c r="H35" s="153"/>
      <c r="I35" s="71"/>
      <c r="J35" s="67" t="s">
        <v>57</v>
      </c>
      <c r="K35" s="154"/>
      <c r="AB35">
        <f t="shared" si="0"/>
        <v>0</v>
      </c>
      <c r="AD35">
        <f t="shared" si="1"/>
        <v>0</v>
      </c>
      <c r="AF35">
        <f t="shared" si="5"/>
        <v>0</v>
      </c>
      <c r="AG35">
        <f t="shared" si="6"/>
        <v>0</v>
      </c>
      <c r="AH35">
        <f t="shared" si="7"/>
        <v>0</v>
      </c>
    </row>
    <row r="36" spans="2:34" x14ac:dyDescent="0.2">
      <c r="B36">
        <v>17</v>
      </c>
      <c r="C36" s="9" t="str">
        <f>IF(zony!AC36=0,"nezadáno",zony!D36)</f>
        <v>nezadáno</v>
      </c>
      <c r="D36" s="7">
        <f>IF(zony!AC36=1,IF(AB36=-1,AF36*AG36/(zony!AA36*1000),IF(AB36=1,1,0)),0)</f>
        <v>0</v>
      </c>
      <c r="E36" s="8">
        <f>IF(zony!AC36=1,IF(AD36=-1,AH36*8760/(zony!AA36*1000),IF(AD36=1,1.5,0)),0)</f>
        <v>0</v>
      </c>
      <c r="F36" s="25" t="str">
        <f>IF(zony!AC36=1,"ok","nedef. zóna")</f>
        <v>nedef. zóna</v>
      </c>
      <c r="G36" s="70" t="s">
        <v>56</v>
      </c>
      <c r="H36" s="153"/>
      <c r="I36" s="71"/>
      <c r="J36" s="67" t="s">
        <v>57</v>
      </c>
      <c r="K36" s="154"/>
      <c r="AB36">
        <f t="shared" si="0"/>
        <v>0</v>
      </c>
      <c r="AD36">
        <f t="shared" si="1"/>
        <v>0</v>
      </c>
      <c r="AF36">
        <f t="shared" si="5"/>
        <v>0</v>
      </c>
      <c r="AG36">
        <f t="shared" si="6"/>
        <v>0</v>
      </c>
      <c r="AH36">
        <f t="shared" si="7"/>
        <v>0</v>
      </c>
    </row>
    <row r="37" spans="2:34" x14ac:dyDescent="0.2">
      <c r="B37">
        <v>18</v>
      </c>
      <c r="C37" s="9" t="str">
        <f>IF(zony!AC37=0,"nezadáno",zony!D37)</f>
        <v>nezadáno</v>
      </c>
      <c r="D37" s="7">
        <f>IF(zony!AC37=1,IF(AB37=-1,AF37*AG37/(zony!AA37*1000),IF(AB37=1,1,0)),0)</f>
        <v>0</v>
      </c>
      <c r="E37" s="8">
        <f>IF(zony!AC37=1,IF(AD37=-1,AH37*8760/(zony!AA37*1000),IF(AD37=1,1.5,0)),0)</f>
        <v>0</v>
      </c>
      <c r="F37" s="25" t="str">
        <f>IF(zony!AC37=1,"ok","nedef. zóna")</f>
        <v>nedef. zóna</v>
      </c>
      <c r="G37" s="70" t="s">
        <v>56</v>
      </c>
      <c r="H37" s="153"/>
      <c r="I37" s="71"/>
      <c r="J37" s="67" t="s">
        <v>57</v>
      </c>
      <c r="K37" s="154"/>
      <c r="AB37">
        <f t="shared" si="0"/>
        <v>0</v>
      </c>
      <c r="AD37">
        <f t="shared" si="1"/>
        <v>0</v>
      </c>
      <c r="AF37">
        <f t="shared" si="5"/>
        <v>0</v>
      </c>
      <c r="AG37">
        <f t="shared" si="6"/>
        <v>0</v>
      </c>
      <c r="AH37">
        <f t="shared" si="7"/>
        <v>0</v>
      </c>
    </row>
    <row r="38" spans="2:34" x14ac:dyDescent="0.2">
      <c r="B38">
        <v>19</v>
      </c>
      <c r="C38" s="9" t="str">
        <f>IF(zony!AC38=0,"nezadáno",zony!D38)</f>
        <v>nezadáno</v>
      </c>
      <c r="D38" s="7">
        <f>IF(zony!AC38=1,IF(AB38=-1,AF38*AG38/(zony!AA38*1000),IF(AB38=1,1,0)),0)</f>
        <v>0</v>
      </c>
      <c r="E38" s="8">
        <f>IF(zony!AC38=1,IF(AD38=-1,AH38*8760/(zony!AA38*1000),IF(AD38=1,1.5,0)),0)</f>
        <v>0</v>
      </c>
      <c r="F38" s="25" t="str">
        <f>IF(zony!AC38=1,"ok","nedef. zóna")</f>
        <v>nedef. zóna</v>
      </c>
      <c r="G38" s="70" t="s">
        <v>56</v>
      </c>
      <c r="H38" s="153"/>
      <c r="I38" s="71"/>
      <c r="J38" s="67" t="s">
        <v>57</v>
      </c>
      <c r="K38" s="154"/>
      <c r="AB38">
        <f t="shared" si="0"/>
        <v>0</v>
      </c>
      <c r="AD38">
        <f t="shared" si="1"/>
        <v>0</v>
      </c>
      <c r="AF38">
        <f t="shared" si="5"/>
        <v>0</v>
      </c>
      <c r="AG38">
        <f t="shared" si="6"/>
        <v>0</v>
      </c>
      <c r="AH38">
        <f t="shared" si="7"/>
        <v>0</v>
      </c>
    </row>
    <row r="39" spans="2:34" x14ac:dyDescent="0.2">
      <c r="B39">
        <v>20</v>
      </c>
      <c r="C39" s="9" t="str">
        <f>IF(zony!AC39=0,"nezadáno",zony!D39)</f>
        <v>nezadáno</v>
      </c>
      <c r="D39" s="7">
        <f>IF(zony!AC39=1,IF(AB39=-1,AF39*AG39/(zony!AA39*1000),IF(AB39=1,1,0)),0)</f>
        <v>0</v>
      </c>
      <c r="E39" s="8">
        <f>IF(zony!AC39=1,IF(AD39=-1,AH39*8760/(zony!AA39*1000),IF(AD39=1,1.5,0)),0)</f>
        <v>0</v>
      </c>
      <c r="F39" s="25" t="str">
        <f>IF(zony!AC39=1,"ok","nedef. zóna")</f>
        <v>nedef. zóna</v>
      </c>
      <c r="G39" s="70" t="s">
        <v>56</v>
      </c>
      <c r="H39" s="153"/>
      <c r="I39" s="71"/>
      <c r="J39" s="67" t="s">
        <v>57</v>
      </c>
      <c r="K39" s="154"/>
      <c r="AB39">
        <f t="shared" si="0"/>
        <v>0</v>
      </c>
      <c r="AD39">
        <f t="shared" si="1"/>
        <v>0</v>
      </c>
      <c r="AF39">
        <f t="shared" si="5"/>
        <v>0</v>
      </c>
      <c r="AG39">
        <f t="shared" si="6"/>
        <v>0</v>
      </c>
      <c r="AH39">
        <f t="shared" si="7"/>
        <v>0</v>
      </c>
    </row>
    <row r="40" spans="2:34" x14ac:dyDescent="0.2">
      <c r="B40">
        <v>21</v>
      </c>
      <c r="C40" s="9" t="str">
        <f>IF(zony!AC40=0,"nezadáno",zony!D40)</f>
        <v>nezadáno</v>
      </c>
      <c r="D40" s="7">
        <f>IF(zony!AC40=1,IF(AB40=-1,AF40*AG40/(zony!AA40*1000),IF(AB40=1,1,0)),0)</f>
        <v>0</v>
      </c>
      <c r="E40" s="8">
        <f>IF(zony!AC40=1,IF(AD40=-1,AH40*8760/(zony!AA40*1000),IF(AD40=1,1.5,0)),0)</f>
        <v>0</v>
      </c>
      <c r="F40" s="25" t="str">
        <f>IF(zony!AC40=1,"ok","nedef. zóna")</f>
        <v>nedef. zóna</v>
      </c>
      <c r="G40" s="70" t="s">
        <v>56</v>
      </c>
      <c r="H40" s="153"/>
      <c r="I40" s="71"/>
      <c r="J40" s="67" t="s">
        <v>57</v>
      </c>
      <c r="K40" s="154"/>
      <c r="AB40">
        <f t="shared" si="0"/>
        <v>0</v>
      </c>
      <c r="AD40">
        <f t="shared" si="1"/>
        <v>0</v>
      </c>
      <c r="AF40">
        <f t="shared" si="5"/>
        <v>0</v>
      </c>
      <c r="AG40">
        <f t="shared" si="6"/>
        <v>0</v>
      </c>
      <c r="AH40">
        <f t="shared" si="7"/>
        <v>0</v>
      </c>
    </row>
    <row r="41" spans="2:34" x14ac:dyDescent="0.2">
      <c r="B41">
        <v>22</v>
      </c>
      <c r="C41" s="9" t="str">
        <f>IF(zony!AC41=0,"nezadáno",zony!D41)</f>
        <v>nezadáno</v>
      </c>
      <c r="D41" s="7">
        <f>IF(zony!AC41=1,IF(AB41=-1,AF41*AG41/(zony!AA41*1000),IF(AB41=1,1,0)),0)</f>
        <v>0</v>
      </c>
      <c r="E41" s="8">
        <f>IF(zony!AC41=1,IF(AD41=-1,AH41*8760/(zony!AA41*1000),IF(AD41=1,1.5,0)),0)</f>
        <v>0</v>
      </c>
      <c r="F41" s="25" t="str">
        <f>IF(zony!AC41=1,"ok","nedef. zóna")</f>
        <v>nedef. zóna</v>
      </c>
      <c r="G41" s="70" t="s">
        <v>56</v>
      </c>
      <c r="H41" s="153"/>
      <c r="I41" s="71"/>
      <c r="J41" s="67" t="s">
        <v>57</v>
      </c>
      <c r="K41" s="154"/>
      <c r="AB41">
        <f t="shared" si="0"/>
        <v>0</v>
      </c>
      <c r="AD41">
        <f t="shared" si="1"/>
        <v>0</v>
      </c>
      <c r="AF41">
        <f t="shared" si="5"/>
        <v>0</v>
      </c>
      <c r="AG41">
        <f t="shared" si="6"/>
        <v>0</v>
      </c>
      <c r="AH41">
        <f t="shared" si="7"/>
        <v>0</v>
      </c>
    </row>
    <row r="42" spans="2:34" x14ac:dyDescent="0.2">
      <c r="B42">
        <v>23</v>
      </c>
      <c r="C42" s="9" t="str">
        <f>IF(zony!AC42=0,"nezadáno",zony!D42)</f>
        <v>nezadáno</v>
      </c>
      <c r="D42" s="7">
        <f>IF(zony!AC42=1,IF(AB42=-1,AF42*AG42/(zony!AA42*1000),IF(AB42=1,1,0)),0)</f>
        <v>0</v>
      </c>
      <c r="E42" s="8">
        <f>IF(zony!AC42=1,IF(AD42=-1,AH42*8760/(zony!AA42*1000),IF(AD42=1,1.5,0)),0)</f>
        <v>0</v>
      </c>
      <c r="F42" s="25" t="str">
        <f>IF(zony!AC42=1,"ok","nedef. zóna")</f>
        <v>nedef. zóna</v>
      </c>
      <c r="G42" s="70" t="s">
        <v>56</v>
      </c>
      <c r="H42" s="153"/>
      <c r="I42" s="71"/>
      <c r="J42" s="67" t="s">
        <v>57</v>
      </c>
      <c r="K42" s="154"/>
      <c r="AB42">
        <f t="shared" si="0"/>
        <v>0</v>
      </c>
      <c r="AD42">
        <f t="shared" si="1"/>
        <v>0</v>
      </c>
      <c r="AF42">
        <f t="shared" si="5"/>
        <v>0</v>
      </c>
      <c r="AG42">
        <f t="shared" si="6"/>
        <v>0</v>
      </c>
      <c r="AH42">
        <f t="shared" si="7"/>
        <v>0</v>
      </c>
    </row>
    <row r="43" spans="2:34" x14ac:dyDescent="0.2">
      <c r="B43">
        <v>24</v>
      </c>
      <c r="C43" s="9" t="str">
        <f>IF(zony!AC43=0,"nezadáno",zony!D43)</f>
        <v>nezadáno</v>
      </c>
      <c r="D43" s="7">
        <f>IF(zony!AC43=1,IF(AB43=-1,AF43*AG43/(zony!AA43*1000),IF(AB43=1,1,0)),0)</f>
        <v>0</v>
      </c>
      <c r="E43" s="8">
        <f>IF(zony!AC43=1,IF(AD43=-1,AH43*8760/(zony!AA43*1000),IF(AD43=1,1.5,0)),0)</f>
        <v>0</v>
      </c>
      <c r="F43" s="25" t="str">
        <f>IF(zony!AC43=1,"ok","nedef. zóna")</f>
        <v>nedef. zóna</v>
      </c>
      <c r="G43" s="70" t="s">
        <v>56</v>
      </c>
      <c r="H43" s="153"/>
      <c r="I43" s="71"/>
      <c r="J43" s="67" t="s">
        <v>57</v>
      </c>
      <c r="K43" s="154"/>
      <c r="AB43">
        <f t="shared" si="0"/>
        <v>0</v>
      </c>
      <c r="AD43">
        <f t="shared" si="1"/>
        <v>0</v>
      </c>
      <c r="AF43">
        <f t="shared" si="5"/>
        <v>0</v>
      </c>
      <c r="AG43">
        <f t="shared" si="6"/>
        <v>0</v>
      </c>
      <c r="AH43">
        <f t="shared" si="7"/>
        <v>0</v>
      </c>
    </row>
    <row r="44" spans="2:34" x14ac:dyDescent="0.2">
      <c r="B44">
        <v>25</v>
      </c>
      <c r="C44" s="9" t="str">
        <f>IF(zony!AC44=0,"nezadáno",zony!D44)</f>
        <v>nezadáno</v>
      </c>
      <c r="D44" s="7">
        <f>IF(zony!AC44=1,IF(AB44=-1,AF44*AG44/(zony!AA44*1000),IF(AB44=1,1,0)),0)</f>
        <v>0</v>
      </c>
      <c r="E44" s="8">
        <f>IF(zony!AC44=1,IF(AD44=-1,AH44*8760/(zony!AA44*1000),IF(AD44=1,1.5,0)),0)</f>
        <v>0</v>
      </c>
      <c r="F44" s="25" t="str">
        <f>IF(zony!AC44=1,"ok","nedef. zóna")</f>
        <v>nedef. zóna</v>
      </c>
      <c r="G44" s="70" t="s">
        <v>56</v>
      </c>
      <c r="H44" s="153"/>
      <c r="I44" s="71"/>
      <c r="J44" s="67" t="s">
        <v>57</v>
      </c>
      <c r="K44" s="154"/>
      <c r="AB44">
        <f t="shared" si="0"/>
        <v>0</v>
      </c>
      <c r="AD44">
        <f t="shared" si="1"/>
        <v>0</v>
      </c>
      <c r="AF44">
        <f t="shared" si="5"/>
        <v>0</v>
      </c>
      <c r="AG44">
        <f t="shared" si="6"/>
        <v>0</v>
      </c>
      <c r="AH44">
        <f t="shared" si="7"/>
        <v>0</v>
      </c>
    </row>
    <row r="45" spans="2:34" x14ac:dyDescent="0.2">
      <c r="B45">
        <v>26</v>
      </c>
      <c r="C45" s="9" t="str">
        <f>IF(zony!AC45=0,"nezadáno",zony!D45)</f>
        <v>nezadáno</v>
      </c>
      <c r="D45" s="7">
        <f>IF(zony!AC45=1,IF(AB45=-1,AF45*AG45/(zony!AA45*1000),IF(AB45=1,1,0)),0)</f>
        <v>0</v>
      </c>
      <c r="E45" s="8">
        <f>IF(zony!AC45=1,IF(AD45=-1,AH45*8760/(zony!AA45*1000),IF(AD45=1,1.5,0)),0)</f>
        <v>0</v>
      </c>
      <c r="F45" s="25" t="str">
        <f>IF(zony!AC45=1,"ok","nedef. zóna")</f>
        <v>nedef. zóna</v>
      </c>
      <c r="G45" s="70" t="s">
        <v>56</v>
      </c>
      <c r="H45" s="153"/>
      <c r="I45" s="71"/>
      <c r="J45" s="67" t="s">
        <v>57</v>
      </c>
      <c r="K45" s="154"/>
      <c r="AB45">
        <f t="shared" si="0"/>
        <v>0</v>
      </c>
      <c r="AD45">
        <f t="shared" si="1"/>
        <v>0</v>
      </c>
      <c r="AF45">
        <f t="shared" si="5"/>
        <v>0</v>
      </c>
      <c r="AG45">
        <f t="shared" si="6"/>
        <v>0</v>
      </c>
      <c r="AH45">
        <f t="shared" si="7"/>
        <v>0</v>
      </c>
    </row>
    <row r="46" spans="2:34" x14ac:dyDescent="0.2">
      <c r="B46">
        <v>27</v>
      </c>
      <c r="C46" s="9" t="str">
        <f>IF(zony!AC46=0,"nezadáno",zony!D46)</f>
        <v>nezadáno</v>
      </c>
      <c r="D46" s="7">
        <f>IF(zony!AC46=1,IF(AB46=-1,AF46*AG46/(zony!AA46*1000),IF(AB46=1,1,0)),0)</f>
        <v>0</v>
      </c>
      <c r="E46" s="8">
        <f>IF(zony!AC46=1,IF(AD46=-1,AH46*8760/(zony!AA46*1000),IF(AD46=1,1.5,0)),0)</f>
        <v>0</v>
      </c>
      <c r="F46" s="25" t="str">
        <f>IF(zony!AC46=1,"ok","nedef. zóna")</f>
        <v>nedef. zóna</v>
      </c>
      <c r="G46" s="70" t="s">
        <v>56</v>
      </c>
      <c r="H46" s="153"/>
      <c r="I46" s="71"/>
      <c r="J46" s="67" t="s">
        <v>57</v>
      </c>
      <c r="K46" s="154"/>
      <c r="AB46">
        <f t="shared" si="0"/>
        <v>0</v>
      </c>
      <c r="AD46">
        <f t="shared" si="1"/>
        <v>0</v>
      </c>
      <c r="AF46">
        <f t="shared" si="5"/>
        <v>0</v>
      </c>
      <c r="AG46">
        <f t="shared" si="6"/>
        <v>0</v>
      </c>
      <c r="AH46">
        <f t="shared" si="7"/>
        <v>0</v>
      </c>
    </row>
    <row r="47" spans="2:34" x14ac:dyDescent="0.2">
      <c r="B47">
        <v>28</v>
      </c>
      <c r="C47" s="9" t="str">
        <f>IF(zony!AC47=0,"nezadáno",zony!D47)</f>
        <v>nezadáno</v>
      </c>
      <c r="D47" s="7">
        <f>IF(zony!AC47=1,IF(AB47=-1,AF47*AG47/(zony!AA47*1000),IF(AB47=1,1,0)),0)</f>
        <v>0</v>
      </c>
      <c r="E47" s="8">
        <f>IF(zony!AC47=1,IF(AD47=-1,AH47*8760/(zony!AA47*1000),IF(AD47=1,1.5,0)),0)</f>
        <v>0</v>
      </c>
      <c r="F47" s="25" t="str">
        <f>IF(zony!AC47=1,"ok","nedef. zóna")</f>
        <v>nedef. zóna</v>
      </c>
      <c r="G47" s="70" t="s">
        <v>56</v>
      </c>
      <c r="H47" s="153"/>
      <c r="I47" s="71"/>
      <c r="J47" s="67" t="s">
        <v>57</v>
      </c>
      <c r="K47" s="154"/>
      <c r="AB47">
        <f t="shared" si="0"/>
        <v>0</v>
      </c>
      <c r="AD47">
        <f t="shared" si="1"/>
        <v>0</v>
      </c>
      <c r="AF47">
        <f t="shared" si="5"/>
        <v>0</v>
      </c>
      <c r="AG47">
        <f t="shared" si="6"/>
        <v>0</v>
      </c>
      <c r="AH47">
        <f t="shared" si="7"/>
        <v>0</v>
      </c>
    </row>
    <row r="48" spans="2:34" x14ac:dyDescent="0.2">
      <c r="B48">
        <v>29</v>
      </c>
      <c r="C48" s="9" t="str">
        <f>IF(zony!AC48=0,"nezadáno",zony!D48)</f>
        <v>nezadáno</v>
      </c>
      <c r="D48" s="7">
        <f>IF(zony!AC48=1,IF(AB48=-1,AF48*AG48/(zony!AA48*1000),IF(AB48=1,1,0)),0)</f>
        <v>0</v>
      </c>
      <c r="E48" s="8">
        <f>IF(zony!AC48=1,IF(AD48=-1,AH48*8760/(zony!AA48*1000),IF(AD48=1,1.5,0)),0)</f>
        <v>0</v>
      </c>
      <c r="F48" s="25" t="str">
        <f>IF(zony!AC48=1,"ok","nedef. zóna")</f>
        <v>nedef. zóna</v>
      </c>
      <c r="G48" s="70" t="s">
        <v>56</v>
      </c>
      <c r="H48" s="153"/>
      <c r="I48" s="71"/>
      <c r="J48" s="67" t="s">
        <v>57</v>
      </c>
      <c r="K48" s="154"/>
      <c r="AB48">
        <f t="shared" si="0"/>
        <v>0</v>
      </c>
      <c r="AD48">
        <f t="shared" si="1"/>
        <v>0</v>
      </c>
      <c r="AF48">
        <f t="shared" si="5"/>
        <v>0</v>
      </c>
      <c r="AG48">
        <f t="shared" si="6"/>
        <v>0</v>
      </c>
      <c r="AH48">
        <f t="shared" si="7"/>
        <v>0</v>
      </c>
    </row>
    <row r="49" spans="2:34" x14ac:dyDescent="0.2">
      <c r="B49">
        <v>30</v>
      </c>
      <c r="C49" s="9" t="str">
        <f>IF(zony!AC49=0,"nezadáno",zony!D49)</f>
        <v>nezadáno</v>
      </c>
      <c r="D49" s="7">
        <f>IF(zony!AC49=1,IF(AB49=-1,AF49*AG49/(zony!AA49*1000),IF(AB49=1,1,0)),0)</f>
        <v>0</v>
      </c>
      <c r="E49" s="8">
        <f>IF(zony!AC49=1,IF(AD49=-1,AH49*8760/(zony!AA49*1000),IF(AD49=1,1.5,0)),0)</f>
        <v>0</v>
      </c>
      <c r="F49" s="25" t="str">
        <f>IF(zony!AC49=1,"ok","nedef. zóna")</f>
        <v>nedef. zóna</v>
      </c>
      <c r="G49" s="70" t="s">
        <v>56</v>
      </c>
      <c r="H49" s="153"/>
      <c r="I49" s="71"/>
      <c r="J49" s="67" t="s">
        <v>57</v>
      </c>
      <c r="K49" s="154"/>
      <c r="AB49">
        <f t="shared" si="0"/>
        <v>0</v>
      </c>
      <c r="AD49">
        <f t="shared" si="1"/>
        <v>0</v>
      </c>
      <c r="AF49">
        <f t="shared" si="5"/>
        <v>0</v>
      </c>
      <c r="AG49">
        <f t="shared" si="6"/>
        <v>0</v>
      </c>
      <c r="AH49">
        <f t="shared" si="7"/>
        <v>0</v>
      </c>
    </row>
    <row r="50" spans="2:34" x14ac:dyDescent="0.2">
      <c r="B50">
        <v>31</v>
      </c>
      <c r="C50" s="9" t="str">
        <f>IF(zony!AC50=0,"nezadáno",zony!D50)</f>
        <v>nezadáno</v>
      </c>
      <c r="D50" s="7">
        <f>IF(zony!AC50=1,IF(AB50=-1,AF50*AG50/(zony!AA50*1000),IF(AB50=1,1,0)),0)</f>
        <v>0</v>
      </c>
      <c r="E50" s="8">
        <f>IF(zony!AC50=1,IF(AD50=-1,AH50*8760/(zony!AA50*1000),IF(AD50=1,1.5,0)),0)</f>
        <v>0</v>
      </c>
      <c r="F50" s="25" t="str">
        <f>IF(zony!AC50=1,"ok","nedef. zóna")</f>
        <v>nedef. zóna</v>
      </c>
      <c r="G50" s="70" t="s">
        <v>56</v>
      </c>
      <c r="H50" s="153"/>
      <c r="I50" s="71"/>
      <c r="J50" s="67" t="s">
        <v>57</v>
      </c>
      <c r="K50" s="154"/>
      <c r="AB50">
        <f t="shared" si="0"/>
        <v>0</v>
      </c>
      <c r="AD50">
        <f t="shared" si="1"/>
        <v>0</v>
      </c>
      <c r="AF50">
        <f t="shared" si="5"/>
        <v>0</v>
      </c>
      <c r="AG50">
        <f t="shared" si="6"/>
        <v>0</v>
      </c>
      <c r="AH50">
        <f t="shared" si="7"/>
        <v>0</v>
      </c>
    </row>
    <row r="51" spans="2:34" x14ac:dyDescent="0.2">
      <c r="B51">
        <v>32</v>
      </c>
      <c r="C51" s="9" t="str">
        <f>IF(zony!AC51=0,"nezadáno",zony!D51)</f>
        <v>nezadáno</v>
      </c>
      <c r="D51" s="7">
        <f>IF(zony!AC51=1,IF(AB51=-1,AF51*AG51/(zony!AA51*1000),IF(AB51=1,1,0)),0)</f>
        <v>0</v>
      </c>
      <c r="E51" s="8">
        <f>IF(zony!AC51=1,IF(AD51=-1,AH51*8760/(zony!AA51*1000),IF(AD51=1,1.5,0)),0)</f>
        <v>0</v>
      </c>
      <c r="F51" s="25" t="str">
        <f>IF(zony!AC51=1,"ok","nedef. zóna")</f>
        <v>nedef. zóna</v>
      </c>
      <c r="G51" s="70" t="s">
        <v>56</v>
      </c>
      <c r="H51" s="153"/>
      <c r="I51" s="71"/>
      <c r="J51" s="67" t="s">
        <v>57</v>
      </c>
      <c r="K51" s="154"/>
      <c r="AB51">
        <f t="shared" si="0"/>
        <v>0</v>
      </c>
      <c r="AD51">
        <f t="shared" si="1"/>
        <v>0</v>
      </c>
      <c r="AF51">
        <f t="shared" si="5"/>
        <v>0</v>
      </c>
      <c r="AG51">
        <f t="shared" si="6"/>
        <v>0</v>
      </c>
      <c r="AH51">
        <f t="shared" si="7"/>
        <v>0</v>
      </c>
    </row>
    <row r="52" spans="2:34" x14ac:dyDescent="0.2">
      <c r="B52">
        <v>33</v>
      </c>
      <c r="C52" s="9" t="str">
        <f>IF(zony!AC52=0,"nezadáno",zony!D52)</f>
        <v>nezadáno</v>
      </c>
      <c r="D52" s="7">
        <f>IF(zony!AC52=1,IF(AB52=-1,AF52*AG52/(zony!AA52*1000),IF(AB52=1,1,0)),0)</f>
        <v>0</v>
      </c>
      <c r="E52" s="8">
        <f>IF(zony!AC52=1,IF(AD52=-1,AH52*8760/(zony!AA52*1000),IF(AD52=1,1.5,0)),0)</f>
        <v>0</v>
      </c>
      <c r="F52" s="25" t="str">
        <f>IF(zony!AC52=1,"ok","nedef. zóna")</f>
        <v>nedef. zóna</v>
      </c>
      <c r="G52" s="70" t="s">
        <v>56</v>
      </c>
      <c r="H52" s="153"/>
      <c r="I52" s="71"/>
      <c r="J52" s="67" t="s">
        <v>57</v>
      </c>
      <c r="K52" s="154"/>
      <c r="AB52">
        <f t="shared" si="0"/>
        <v>0</v>
      </c>
      <c r="AD52">
        <f t="shared" si="1"/>
        <v>0</v>
      </c>
      <c r="AF52">
        <f t="shared" si="5"/>
        <v>0</v>
      </c>
      <c r="AG52">
        <f t="shared" si="6"/>
        <v>0</v>
      </c>
      <c r="AH52">
        <f t="shared" si="7"/>
        <v>0</v>
      </c>
    </row>
    <row r="53" spans="2:34" x14ac:dyDescent="0.2">
      <c r="B53">
        <v>34</v>
      </c>
      <c r="C53" s="9" t="str">
        <f>IF(zony!AC53=0,"nezadáno",zony!D53)</f>
        <v>nezadáno</v>
      </c>
      <c r="D53" s="7">
        <f>IF(zony!AC53=1,IF(AB53=-1,AF53*AG53/(zony!AA53*1000),IF(AB53=1,1,0)),0)</f>
        <v>0</v>
      </c>
      <c r="E53" s="8">
        <f>IF(zony!AC53=1,IF(AD53=-1,AH53*8760/(zony!AA53*1000),IF(AD53=1,1.5,0)),0)</f>
        <v>0</v>
      </c>
      <c r="F53" s="25" t="str">
        <f>IF(zony!AC53=1,"ok","nedef. zóna")</f>
        <v>nedef. zóna</v>
      </c>
      <c r="G53" s="70" t="s">
        <v>56</v>
      </c>
      <c r="H53" s="153"/>
      <c r="I53" s="71"/>
      <c r="J53" s="67" t="s">
        <v>57</v>
      </c>
      <c r="K53" s="154"/>
      <c r="AB53">
        <f t="shared" si="0"/>
        <v>0</v>
      </c>
      <c r="AD53">
        <f t="shared" si="1"/>
        <v>0</v>
      </c>
      <c r="AF53">
        <f t="shared" si="5"/>
        <v>0</v>
      </c>
      <c r="AG53">
        <f t="shared" si="6"/>
        <v>0</v>
      </c>
      <c r="AH53">
        <f t="shared" si="7"/>
        <v>0</v>
      </c>
    </row>
    <row r="54" spans="2:34" x14ac:dyDescent="0.2">
      <c r="B54">
        <v>35</v>
      </c>
      <c r="C54" s="9" t="str">
        <f>IF(zony!AC54=0,"nezadáno",zony!D54)</f>
        <v>nezadáno</v>
      </c>
      <c r="D54" s="7">
        <f>IF(zony!AC54=1,IF(AB54=-1,AF54*AG54/(zony!AA54*1000),IF(AB54=1,1,0)),0)</f>
        <v>0</v>
      </c>
      <c r="E54" s="8">
        <f>IF(zony!AC54=1,IF(AD54=-1,AH54*8760/(zony!AA54*1000),IF(AD54=1,1.5,0)),0)</f>
        <v>0</v>
      </c>
      <c r="F54" s="25" t="str">
        <f>IF(zony!AC54=1,"ok","nedef. zóna")</f>
        <v>nedef. zóna</v>
      </c>
      <c r="G54" s="70" t="s">
        <v>56</v>
      </c>
      <c r="H54" s="153"/>
      <c r="I54" s="71"/>
      <c r="J54" s="67" t="s">
        <v>57</v>
      </c>
      <c r="K54" s="154"/>
      <c r="AB54">
        <f t="shared" si="0"/>
        <v>0</v>
      </c>
      <c r="AD54">
        <f t="shared" si="1"/>
        <v>0</v>
      </c>
      <c r="AF54">
        <f t="shared" si="5"/>
        <v>0</v>
      </c>
      <c r="AG54">
        <f t="shared" si="6"/>
        <v>0</v>
      </c>
      <c r="AH54">
        <f t="shared" si="7"/>
        <v>0</v>
      </c>
    </row>
    <row r="55" spans="2:34" x14ac:dyDescent="0.2">
      <c r="B55">
        <v>36</v>
      </c>
      <c r="C55" s="9" t="str">
        <f>IF(zony!AC55=0,"nezadáno",zony!D55)</f>
        <v>nezadáno</v>
      </c>
      <c r="D55" s="7">
        <f>IF(zony!AC55=1,IF(AB55=-1,AF55*AG55/(zony!AA55*1000),IF(AB55=1,1,0)),0)</f>
        <v>0</v>
      </c>
      <c r="E55" s="8">
        <f>IF(zony!AC55=1,IF(AD55=-1,AH55*8760/(zony!AA55*1000),IF(AD55=1,1.5,0)),0)</f>
        <v>0</v>
      </c>
      <c r="F55" s="25" t="str">
        <f>IF(zony!AC55=1,"ok","nedef. zóna")</f>
        <v>nedef. zóna</v>
      </c>
      <c r="G55" s="70" t="s">
        <v>56</v>
      </c>
      <c r="H55" s="153"/>
      <c r="I55" s="71"/>
      <c r="J55" s="67" t="s">
        <v>57</v>
      </c>
      <c r="K55" s="154"/>
      <c r="AB55">
        <f t="shared" si="0"/>
        <v>0</v>
      </c>
      <c r="AD55">
        <f t="shared" si="1"/>
        <v>0</v>
      </c>
      <c r="AF55">
        <f t="shared" si="5"/>
        <v>0</v>
      </c>
      <c r="AG55">
        <f t="shared" si="6"/>
        <v>0</v>
      </c>
      <c r="AH55">
        <f t="shared" si="7"/>
        <v>0</v>
      </c>
    </row>
    <row r="56" spans="2:34" x14ac:dyDescent="0.2">
      <c r="B56">
        <v>37</v>
      </c>
      <c r="C56" s="9" t="str">
        <f>IF(zony!AC56=0,"nezadáno",zony!D56)</f>
        <v>nezadáno</v>
      </c>
      <c r="D56" s="7">
        <f>IF(zony!AC56=1,IF(AB56=-1,AF56*AG56/(zony!AA56*1000),IF(AB56=1,1,0)),0)</f>
        <v>0</v>
      </c>
      <c r="E56" s="8">
        <f>IF(zony!AC56=1,IF(AD56=-1,AH56*8760/(zony!AA56*1000),IF(AD56=1,1.5,0)),0)</f>
        <v>0</v>
      </c>
      <c r="F56" s="25" t="str">
        <f>IF(zony!AC56=1,"ok","nedef. zóna")</f>
        <v>nedef. zóna</v>
      </c>
      <c r="G56" s="70" t="s">
        <v>56</v>
      </c>
      <c r="H56" s="153"/>
      <c r="I56" s="71"/>
      <c r="J56" s="67" t="s">
        <v>57</v>
      </c>
      <c r="K56" s="154"/>
      <c r="AB56">
        <f t="shared" si="0"/>
        <v>0</v>
      </c>
      <c r="AD56">
        <f t="shared" si="1"/>
        <v>0</v>
      </c>
      <c r="AF56">
        <f t="shared" si="5"/>
        <v>0</v>
      </c>
      <c r="AG56">
        <f t="shared" si="6"/>
        <v>0</v>
      </c>
      <c r="AH56">
        <f t="shared" si="7"/>
        <v>0</v>
      </c>
    </row>
    <row r="57" spans="2:34" x14ac:dyDescent="0.2">
      <c r="B57">
        <v>38</v>
      </c>
      <c r="C57" s="9" t="str">
        <f>IF(zony!AC57=0,"nezadáno",zony!D57)</f>
        <v>nezadáno</v>
      </c>
      <c r="D57" s="7">
        <f>IF(zony!AC57=1,IF(AB57=-1,AF57*AG57/(zony!AA57*1000),IF(AB57=1,1,0)),0)</f>
        <v>0</v>
      </c>
      <c r="E57" s="8">
        <f>IF(zony!AC57=1,IF(AD57=-1,AH57*8760/(zony!AA57*1000),IF(AD57=1,1.5,0)),0)</f>
        <v>0</v>
      </c>
      <c r="F57" s="25" t="str">
        <f>IF(zony!AC57=1,"ok","nedef. zóna")</f>
        <v>nedef. zóna</v>
      </c>
      <c r="G57" s="70" t="s">
        <v>56</v>
      </c>
      <c r="H57" s="153"/>
      <c r="I57" s="71"/>
      <c r="J57" s="67" t="s">
        <v>57</v>
      </c>
      <c r="K57" s="154"/>
      <c r="AB57">
        <f t="shared" si="0"/>
        <v>0</v>
      </c>
      <c r="AD57">
        <f t="shared" si="1"/>
        <v>0</v>
      </c>
      <c r="AF57">
        <f t="shared" si="5"/>
        <v>0</v>
      </c>
      <c r="AG57">
        <f t="shared" si="6"/>
        <v>0</v>
      </c>
      <c r="AH57">
        <f t="shared" si="7"/>
        <v>0</v>
      </c>
    </row>
    <row r="58" spans="2:34" x14ac:dyDescent="0.2">
      <c r="B58">
        <v>39</v>
      </c>
      <c r="C58" s="9" t="str">
        <f>IF(zony!AC58=0,"nezadáno",zony!D58)</f>
        <v>nezadáno</v>
      </c>
      <c r="D58" s="7">
        <f>IF(zony!AC58=1,IF(AB58=-1,AF58*AG58/(zony!AA58*1000),IF(AB58=1,1,0)),0)</f>
        <v>0</v>
      </c>
      <c r="E58" s="8">
        <f>IF(zony!AC58=1,IF(AD58=-1,AH58*8760/(zony!AA58*1000),IF(AD58=1,1.5,0)),0)</f>
        <v>0</v>
      </c>
      <c r="F58" s="25" t="str">
        <f>IF(zony!AC58=1,"ok","nedef. zóna")</f>
        <v>nedef. zóna</v>
      </c>
      <c r="G58" s="70" t="s">
        <v>56</v>
      </c>
      <c r="H58" s="153"/>
      <c r="I58" s="71"/>
      <c r="J58" s="67" t="s">
        <v>57</v>
      </c>
      <c r="K58" s="154"/>
      <c r="AB58">
        <f t="shared" si="0"/>
        <v>0</v>
      </c>
      <c r="AD58">
        <f t="shared" si="1"/>
        <v>0</v>
      </c>
      <c r="AF58">
        <f t="shared" si="5"/>
        <v>0</v>
      </c>
      <c r="AG58">
        <f t="shared" si="6"/>
        <v>0</v>
      </c>
      <c r="AH58">
        <f t="shared" si="7"/>
        <v>0</v>
      </c>
    </row>
    <row r="59" spans="2:34" x14ac:dyDescent="0.2">
      <c r="B59">
        <v>40</v>
      </c>
      <c r="C59" s="9" t="str">
        <f>IF(zony!AC59=0,"nezadáno",zony!D59)</f>
        <v>nezadáno</v>
      </c>
      <c r="D59" s="7">
        <f>IF(zony!AC59=1,IF(AB59=-1,AF59*AG59/(zony!AA59*1000),IF(AB59=1,1,0)),0)</f>
        <v>0</v>
      </c>
      <c r="E59" s="8">
        <f>IF(zony!AC59=1,IF(AD59=-1,AH59*8760/(zony!AA59*1000),IF(AD59=1,1.5,0)),0)</f>
        <v>0</v>
      </c>
      <c r="F59" s="25" t="str">
        <f>IF(zony!AC59=1,"ok","nedef. zóna")</f>
        <v>nedef. zóna</v>
      </c>
      <c r="G59" s="70" t="s">
        <v>56</v>
      </c>
      <c r="H59" s="153"/>
      <c r="I59" s="71"/>
      <c r="J59" s="67" t="s">
        <v>57</v>
      </c>
      <c r="K59" s="154"/>
      <c r="AB59">
        <f t="shared" si="0"/>
        <v>0</v>
      </c>
      <c r="AD59">
        <f t="shared" si="1"/>
        <v>0</v>
      </c>
      <c r="AF59">
        <f t="shared" si="5"/>
        <v>0</v>
      </c>
      <c r="AG59">
        <f t="shared" si="6"/>
        <v>0</v>
      </c>
      <c r="AH59">
        <f t="shared" si="7"/>
        <v>0</v>
      </c>
    </row>
    <row r="60" spans="2:34" x14ac:dyDescent="0.2">
      <c r="B60">
        <v>41</v>
      </c>
      <c r="C60" s="9" t="str">
        <f>IF(zony!AC60=0,"nezadáno",zony!D60)</f>
        <v>nezadáno</v>
      </c>
      <c r="D60" s="7">
        <f>IF(zony!AC60=1,IF(AB60=-1,AF60*AG60/(zony!AA60*1000),IF(AB60=1,1,0)),0)</f>
        <v>0</v>
      </c>
      <c r="E60" s="8">
        <f>IF(zony!AC60=1,IF(AD60=-1,AH60*8760/(zony!AA60*1000),IF(AD60=1,1.5,0)),0)</f>
        <v>0</v>
      </c>
      <c r="F60" s="25" t="str">
        <f>IF(zony!AC60=1,"ok","nedef. zóna")</f>
        <v>nedef. zóna</v>
      </c>
      <c r="G60" s="70" t="s">
        <v>56</v>
      </c>
      <c r="H60" s="153"/>
      <c r="I60" s="71"/>
      <c r="J60" s="67" t="s">
        <v>57</v>
      </c>
      <c r="K60" s="154"/>
      <c r="AB60">
        <f t="shared" si="0"/>
        <v>0</v>
      </c>
      <c r="AD60">
        <f t="shared" si="1"/>
        <v>0</v>
      </c>
      <c r="AF60">
        <f t="shared" si="5"/>
        <v>0</v>
      </c>
      <c r="AG60">
        <f t="shared" si="6"/>
        <v>0</v>
      </c>
      <c r="AH60">
        <f t="shared" si="7"/>
        <v>0</v>
      </c>
    </row>
    <row r="61" spans="2:34" x14ac:dyDescent="0.2">
      <c r="B61">
        <v>42</v>
      </c>
      <c r="C61" s="9" t="str">
        <f>IF(zony!AC61=0,"nezadáno",zony!D61)</f>
        <v>nezadáno</v>
      </c>
      <c r="D61" s="7">
        <f>IF(zony!AC61=1,IF(AB61=-1,AF61*AG61/(zony!AA61*1000),IF(AB61=1,1,0)),0)</f>
        <v>0</v>
      </c>
      <c r="E61" s="8">
        <f>IF(zony!AC61=1,IF(AD61=-1,AH61*8760/(zony!AA61*1000),IF(AD61=1,1.5,0)),0)</f>
        <v>0</v>
      </c>
      <c r="F61" s="25" t="str">
        <f>IF(zony!AC61=1,"ok","nedef. zóna")</f>
        <v>nedef. zóna</v>
      </c>
      <c r="G61" s="70" t="s">
        <v>56</v>
      </c>
      <c r="H61" s="153"/>
      <c r="I61" s="71"/>
      <c r="J61" s="67" t="s">
        <v>57</v>
      </c>
      <c r="K61" s="154"/>
      <c r="AB61">
        <f t="shared" si="0"/>
        <v>0</v>
      </c>
      <c r="AD61">
        <f t="shared" si="1"/>
        <v>0</v>
      </c>
      <c r="AF61">
        <f t="shared" si="5"/>
        <v>0</v>
      </c>
      <c r="AG61">
        <f t="shared" si="6"/>
        <v>0</v>
      </c>
      <c r="AH61">
        <f t="shared" si="7"/>
        <v>0</v>
      </c>
    </row>
    <row r="62" spans="2:34" x14ac:dyDescent="0.2">
      <c r="B62">
        <v>43</v>
      </c>
      <c r="C62" s="9" t="str">
        <f>IF(zony!AC62=0,"nezadáno",zony!D62)</f>
        <v>nezadáno</v>
      </c>
      <c r="D62" s="7">
        <f>IF(zony!AC62=1,IF(AB62=-1,AF62*AG62/(zony!AA62*1000),IF(AB62=1,1,0)),0)</f>
        <v>0</v>
      </c>
      <c r="E62" s="8">
        <f>IF(zony!AC62=1,IF(AD62=-1,AH62*8760/(zony!AA62*1000),IF(AD62=1,1.5,0)),0)</f>
        <v>0</v>
      </c>
      <c r="F62" s="25" t="str">
        <f>IF(zony!AC62=1,"ok","nedef. zóna")</f>
        <v>nedef. zóna</v>
      </c>
      <c r="G62" s="70" t="s">
        <v>56</v>
      </c>
      <c r="H62" s="153"/>
      <c r="I62" s="71"/>
      <c r="J62" s="67" t="s">
        <v>57</v>
      </c>
      <c r="K62" s="154"/>
      <c r="AB62">
        <f t="shared" si="0"/>
        <v>0</v>
      </c>
      <c r="AD62">
        <f t="shared" si="1"/>
        <v>0</v>
      </c>
      <c r="AF62">
        <f t="shared" si="5"/>
        <v>0</v>
      </c>
      <c r="AG62">
        <f t="shared" si="6"/>
        <v>0</v>
      </c>
      <c r="AH62">
        <f t="shared" si="7"/>
        <v>0</v>
      </c>
    </row>
    <row r="63" spans="2:34" x14ac:dyDescent="0.2">
      <c r="B63">
        <v>44</v>
      </c>
      <c r="C63" s="9" t="str">
        <f>IF(zony!AC63=0,"nezadáno",zony!D63)</f>
        <v>nezadáno</v>
      </c>
      <c r="D63" s="7">
        <f>IF(zony!AC63=1,IF(AB63=-1,AF63*AG63/(zony!AA63*1000),IF(AB63=1,1,0)),0)</f>
        <v>0</v>
      </c>
      <c r="E63" s="8">
        <f>IF(zony!AC63=1,IF(AD63=-1,AH63*8760/(zony!AA63*1000),IF(AD63=1,1.5,0)),0)</f>
        <v>0</v>
      </c>
      <c r="F63" s="25" t="str">
        <f>IF(zony!AC63=1,"ok","nedef. zóna")</f>
        <v>nedef. zóna</v>
      </c>
      <c r="G63" s="70" t="s">
        <v>56</v>
      </c>
      <c r="H63" s="153"/>
      <c r="I63" s="71"/>
      <c r="J63" s="67" t="s">
        <v>57</v>
      </c>
      <c r="K63" s="154"/>
      <c r="AB63">
        <f t="shared" si="0"/>
        <v>0</v>
      </c>
      <c r="AD63">
        <f t="shared" si="1"/>
        <v>0</v>
      </c>
      <c r="AF63">
        <f t="shared" si="5"/>
        <v>0</v>
      </c>
      <c r="AG63">
        <f t="shared" si="6"/>
        <v>0</v>
      </c>
      <c r="AH63">
        <f t="shared" si="7"/>
        <v>0</v>
      </c>
    </row>
    <row r="64" spans="2:34" x14ac:dyDescent="0.2">
      <c r="B64">
        <v>45</v>
      </c>
      <c r="C64" s="9" t="str">
        <f>IF(zony!AC64=0,"nezadáno",zony!D64)</f>
        <v>nezadáno</v>
      </c>
      <c r="D64" s="7">
        <f>IF(zony!AC64=1,IF(AB64=-1,AF64*AG64/(zony!AA64*1000),IF(AB64=1,1,0)),0)</f>
        <v>0</v>
      </c>
      <c r="E64" s="8">
        <f>IF(zony!AC64=1,IF(AD64=-1,AH64*8760/(zony!AA64*1000),IF(AD64=1,1.5,0)),0)</f>
        <v>0</v>
      </c>
      <c r="F64" s="25" t="str">
        <f>IF(zony!AC64=1,"ok","nedef. zóna")</f>
        <v>nedef. zóna</v>
      </c>
      <c r="G64" s="70" t="s">
        <v>56</v>
      </c>
      <c r="H64" s="153"/>
      <c r="I64" s="71"/>
      <c r="J64" s="67" t="s">
        <v>57</v>
      </c>
      <c r="K64" s="154"/>
      <c r="AB64">
        <f t="shared" si="0"/>
        <v>0</v>
      </c>
      <c r="AD64">
        <f t="shared" si="1"/>
        <v>0</v>
      </c>
      <c r="AF64">
        <f t="shared" si="5"/>
        <v>0</v>
      </c>
      <c r="AG64">
        <f t="shared" si="6"/>
        <v>0</v>
      </c>
      <c r="AH64">
        <f t="shared" si="7"/>
        <v>0</v>
      </c>
    </row>
    <row r="65" spans="2:34" x14ac:dyDescent="0.2">
      <c r="B65">
        <v>46</v>
      </c>
      <c r="C65" s="9" t="str">
        <f>IF(zony!AC65=0,"nezadáno",zony!D65)</f>
        <v>nezadáno</v>
      </c>
      <c r="D65" s="7">
        <f>IF(zony!AC65=1,IF(AB65=-1,AF65*AG65/(zony!AA65*1000),IF(AB65=1,1,0)),0)</f>
        <v>0</v>
      </c>
      <c r="E65" s="8">
        <f>IF(zony!AC65=1,IF(AD65=-1,AH65*8760/(zony!AA65*1000),IF(AD65=1,1.5,0)),0)</f>
        <v>0</v>
      </c>
      <c r="F65" s="25" t="str">
        <f>IF(zony!AC65=1,"ok","nedef. zóna")</f>
        <v>nedef. zóna</v>
      </c>
      <c r="G65" s="70" t="s">
        <v>56</v>
      </c>
      <c r="H65" s="153"/>
      <c r="I65" s="71"/>
      <c r="J65" s="67" t="s">
        <v>57</v>
      </c>
      <c r="K65" s="154"/>
      <c r="AB65">
        <f t="shared" si="0"/>
        <v>0</v>
      </c>
      <c r="AD65">
        <f t="shared" si="1"/>
        <v>0</v>
      </c>
      <c r="AF65">
        <f t="shared" si="5"/>
        <v>0</v>
      </c>
      <c r="AG65">
        <f t="shared" si="6"/>
        <v>0</v>
      </c>
      <c r="AH65">
        <f t="shared" si="7"/>
        <v>0</v>
      </c>
    </row>
    <row r="66" spans="2:34" x14ac:dyDescent="0.2">
      <c r="B66">
        <v>47</v>
      </c>
      <c r="C66" s="9" t="str">
        <f>IF(zony!AC66=0,"nezadáno",zony!D66)</f>
        <v>nezadáno</v>
      </c>
      <c r="D66" s="7">
        <f>IF(zony!AC66=1,IF(AB66=-1,AF66*AG66/(zony!AA66*1000),IF(AB66=1,1,0)),0)</f>
        <v>0</v>
      </c>
      <c r="E66" s="8">
        <f>IF(zony!AC66=1,IF(AD66=-1,AH66*8760/(zony!AA66*1000),IF(AD66=1,1.5,0)),0)</f>
        <v>0</v>
      </c>
      <c r="F66" s="25" t="str">
        <f>IF(zony!AC66=1,"ok","nedef. zóna")</f>
        <v>nedef. zóna</v>
      </c>
      <c r="G66" s="70" t="s">
        <v>56</v>
      </c>
      <c r="H66" s="153"/>
      <c r="I66" s="71"/>
      <c r="J66" s="67" t="s">
        <v>57</v>
      </c>
      <c r="K66" s="154"/>
      <c r="AB66">
        <f t="shared" si="0"/>
        <v>0</v>
      </c>
      <c r="AD66">
        <f t="shared" si="1"/>
        <v>0</v>
      </c>
      <c r="AF66">
        <f t="shared" si="5"/>
        <v>0</v>
      </c>
      <c r="AG66">
        <f t="shared" si="6"/>
        <v>0</v>
      </c>
      <c r="AH66">
        <f t="shared" si="7"/>
        <v>0</v>
      </c>
    </row>
    <row r="67" spans="2:34" x14ac:dyDescent="0.2">
      <c r="B67">
        <v>48</v>
      </c>
      <c r="C67" s="9" t="str">
        <f>IF(zony!AC67=0,"nezadáno",zony!D67)</f>
        <v>nezadáno</v>
      </c>
      <c r="D67" s="7">
        <f>IF(zony!AC67=1,IF(AB67=-1,AF67*AG67/(zony!AA67*1000),IF(AB67=1,1,0)),0)</f>
        <v>0</v>
      </c>
      <c r="E67" s="8">
        <f>IF(zony!AC67=1,IF(AD67=-1,AH67*8760/(zony!AA67*1000),IF(AD67=1,1.5,0)),0)</f>
        <v>0</v>
      </c>
      <c r="F67" s="25" t="str">
        <f>IF(zony!AC67=1,"ok","nedef. zóna")</f>
        <v>nedef. zóna</v>
      </c>
      <c r="G67" s="70" t="s">
        <v>56</v>
      </c>
      <c r="H67" s="153"/>
      <c r="I67" s="71"/>
      <c r="J67" s="67" t="s">
        <v>57</v>
      </c>
      <c r="K67" s="154"/>
      <c r="AB67">
        <f t="shared" si="0"/>
        <v>0</v>
      </c>
      <c r="AD67">
        <f t="shared" si="1"/>
        <v>0</v>
      </c>
      <c r="AF67">
        <f t="shared" si="5"/>
        <v>0</v>
      </c>
      <c r="AG67">
        <f t="shared" si="6"/>
        <v>0</v>
      </c>
      <c r="AH67">
        <f t="shared" si="7"/>
        <v>0</v>
      </c>
    </row>
    <row r="68" spans="2:34" x14ac:dyDescent="0.2">
      <c r="B68">
        <v>49</v>
      </c>
      <c r="C68" s="9" t="str">
        <f>IF(zony!AC68=0,"nezadáno",zony!D68)</f>
        <v>nezadáno</v>
      </c>
      <c r="D68" s="7">
        <f>IF(zony!AC68=1,IF(AB68=-1,AF68*AG68/(zony!AA68*1000),IF(AB68=1,1,0)),0)</f>
        <v>0</v>
      </c>
      <c r="E68" s="8">
        <f>IF(zony!AC68=1,IF(AD68=-1,AH68*8760/(zony!AA68*1000),IF(AD68=1,1.5,0)),0)</f>
        <v>0</v>
      </c>
      <c r="F68" s="25" t="str">
        <f>IF(zony!AC68=1,"ok","nedef. zóna")</f>
        <v>nedef. zóna</v>
      </c>
      <c r="G68" s="70" t="s">
        <v>56</v>
      </c>
      <c r="H68" s="153"/>
      <c r="I68" s="71"/>
      <c r="J68" s="67" t="s">
        <v>57</v>
      </c>
      <c r="K68" s="154"/>
      <c r="AB68">
        <f t="shared" si="0"/>
        <v>0</v>
      </c>
      <c r="AD68">
        <f t="shared" si="1"/>
        <v>0</v>
      </c>
      <c r="AF68">
        <f t="shared" si="5"/>
        <v>0</v>
      </c>
      <c r="AG68">
        <f t="shared" si="6"/>
        <v>0</v>
      </c>
      <c r="AH68">
        <f t="shared" si="7"/>
        <v>0</v>
      </c>
    </row>
    <row r="69" spans="2:34" x14ac:dyDescent="0.2">
      <c r="B69">
        <v>50</v>
      </c>
      <c r="C69" s="9" t="str">
        <f>IF(zony!AC69=0,"nezadáno",zony!D69)</f>
        <v>nezadáno</v>
      </c>
      <c r="D69" s="7">
        <f>IF(zony!AC69=1,IF(AB69=-1,AF69*AG69/(zony!AA69*1000),IF(AB69=1,1,0)),0)</f>
        <v>0</v>
      </c>
      <c r="E69" s="8">
        <f>IF(zony!AC69=1,IF(AD69=-1,AH69*8760/(zony!AA69*1000),IF(AD69=1,1.5,0)),0)</f>
        <v>0</v>
      </c>
      <c r="F69" s="25" t="str">
        <f>IF(zony!AC69=1,"ok","nedef. zóna")</f>
        <v>nedef. zóna</v>
      </c>
      <c r="G69" s="70" t="s">
        <v>56</v>
      </c>
      <c r="H69" s="153"/>
      <c r="I69" s="71"/>
      <c r="J69" s="67" t="s">
        <v>57</v>
      </c>
      <c r="K69" s="154"/>
      <c r="AB69">
        <f t="shared" si="0"/>
        <v>0</v>
      </c>
      <c r="AD69">
        <f t="shared" si="1"/>
        <v>0</v>
      </c>
      <c r="AF69">
        <f t="shared" si="5"/>
        <v>0</v>
      </c>
      <c r="AG69">
        <f t="shared" si="6"/>
        <v>0</v>
      </c>
      <c r="AH69">
        <f t="shared" si="7"/>
        <v>0</v>
      </c>
    </row>
  </sheetData>
  <sheetProtection sheet="1" objects="1" scenarios="1"/>
  <protectedRanges>
    <protectedRange sqref="G20:K69" name="no"/>
  </protectedRanges>
  <mergeCells count="3">
    <mergeCell ref="D17:E17"/>
    <mergeCell ref="G17:I17"/>
    <mergeCell ref="J17:K17"/>
  </mergeCells>
  <conditionalFormatting sqref="C20:C69">
    <cfRule type="containsText" dxfId="55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promptTitle="s" sqref="G20">
      <formula1>nouzovevyberem</formula1>
    </dataValidation>
    <dataValidation type="list" allowBlank="1" showInputMessage="1" showErrorMessage="1" sqref="G21:G69">
      <formula1>nouzovevyberem</formula1>
    </dataValidation>
    <dataValidation type="list" allowBlank="1" showInputMessage="1" showErrorMessage="1" sqref="J20:J69">
      <formula1>nouzovevyberpc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178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34.28515625" customWidth="1"/>
    <col min="9" max="9" width="29.28515625" customWidth="1"/>
    <col min="10" max="10" width="28" customWidth="1"/>
    <col min="27" max="27" width="0" hidden="1" customWidth="1"/>
    <col min="28" max="30" width="18.7109375" hidden="1" customWidth="1"/>
    <col min="31" max="52" width="0" hidden="1" customWidth="1"/>
  </cols>
  <sheetData>
    <row r="1" spans="1:33" ht="4.9000000000000004" customHeight="1" x14ac:dyDescent="0.2"/>
    <row r="2" spans="1:33" ht="23.25" x14ac:dyDescent="0.4">
      <c r="A2" s="3">
        <v>5</v>
      </c>
      <c r="B2" s="3" t="s">
        <v>503</v>
      </c>
      <c r="F2" s="102" t="s">
        <v>691</v>
      </c>
    </row>
    <row r="3" spans="1:33" x14ac:dyDescent="0.2">
      <c r="AA3" t="s">
        <v>375</v>
      </c>
      <c r="AB3">
        <v>1</v>
      </c>
      <c r="AD3" t="s">
        <v>362</v>
      </c>
      <c r="AE3">
        <v>1</v>
      </c>
      <c r="AG3" t="s">
        <v>89</v>
      </c>
    </row>
    <row r="4" spans="1:33" ht="15.75" x14ac:dyDescent="0.3">
      <c r="B4" s="6" t="s">
        <v>9</v>
      </c>
      <c r="C4" s="6" t="s">
        <v>626</v>
      </c>
      <c r="D4" s="6"/>
      <c r="E4" s="6"/>
      <c r="F4" s="6"/>
      <c r="G4" s="6"/>
      <c r="AA4" t="s">
        <v>376</v>
      </c>
      <c r="AB4">
        <v>1</v>
      </c>
      <c r="AD4" t="s">
        <v>367</v>
      </c>
      <c r="AE4">
        <v>0.95</v>
      </c>
      <c r="AG4" t="s">
        <v>147</v>
      </c>
    </row>
    <row r="5" spans="1:33" ht="15.75" x14ac:dyDescent="0.3">
      <c r="B5" s="6"/>
      <c r="C5" s="6" t="s">
        <v>627</v>
      </c>
      <c r="D5" s="6"/>
      <c r="E5" s="6"/>
      <c r="F5" s="6"/>
      <c r="G5" s="6"/>
      <c r="AA5" t="s">
        <v>64</v>
      </c>
      <c r="AB5">
        <v>-1</v>
      </c>
      <c r="AD5" t="s">
        <v>363</v>
      </c>
      <c r="AE5">
        <v>0.95</v>
      </c>
    </row>
    <row r="6" spans="1:33" x14ac:dyDescent="0.2">
      <c r="B6" s="6"/>
      <c r="C6" s="6" t="s">
        <v>456</v>
      </c>
      <c r="D6" s="6"/>
      <c r="E6" s="6"/>
      <c r="F6" s="6"/>
      <c r="G6" s="6"/>
      <c r="AD6" t="s">
        <v>364</v>
      </c>
      <c r="AE6">
        <v>0.9</v>
      </c>
    </row>
    <row r="7" spans="1:33" ht="15.75" x14ac:dyDescent="0.3">
      <c r="B7" s="6" t="s">
        <v>12</v>
      </c>
      <c r="C7" s="62" t="s">
        <v>628</v>
      </c>
      <c r="D7" s="63"/>
      <c r="E7" s="63"/>
      <c r="F7" s="63"/>
      <c r="G7" s="63"/>
      <c r="H7" s="50"/>
      <c r="AD7" t="s">
        <v>365</v>
      </c>
      <c r="AE7">
        <v>0.9</v>
      </c>
    </row>
    <row r="8" spans="1:33" ht="15.75" x14ac:dyDescent="0.3">
      <c r="B8" s="6"/>
      <c r="C8" s="21" t="s">
        <v>629</v>
      </c>
      <c r="D8" s="21"/>
      <c r="E8" s="21"/>
      <c r="F8" s="21"/>
      <c r="G8" s="21"/>
      <c r="H8" s="21"/>
      <c r="AD8" t="s">
        <v>366</v>
      </c>
      <c r="AE8">
        <v>0.8</v>
      </c>
    </row>
    <row r="9" spans="1:33" ht="15.75" x14ac:dyDescent="0.3">
      <c r="B9" s="6"/>
      <c r="C9" s="24" t="s">
        <v>630</v>
      </c>
      <c r="D9" s="24"/>
      <c r="E9" s="24"/>
      <c r="F9" s="24"/>
      <c r="G9" s="24"/>
      <c r="H9" s="19"/>
    </row>
    <row r="10" spans="1:33" x14ac:dyDescent="0.2">
      <c r="B10" t="s">
        <v>11</v>
      </c>
      <c r="C10" s="34" t="s">
        <v>457</v>
      </c>
      <c r="D10" s="22"/>
      <c r="E10" s="22"/>
      <c r="F10" s="22"/>
      <c r="G10" s="21"/>
      <c r="H10" s="21"/>
    </row>
    <row r="11" spans="1:33" x14ac:dyDescent="0.2">
      <c r="C11" s="65" t="s">
        <v>458</v>
      </c>
      <c r="D11" s="24"/>
      <c r="E11" s="24"/>
      <c r="F11" s="24"/>
      <c r="G11" s="19"/>
      <c r="H11" s="19"/>
    </row>
    <row r="12" spans="1:33" ht="15.75" x14ac:dyDescent="0.3">
      <c r="B12" s="102" t="s">
        <v>678</v>
      </c>
      <c r="C12" t="s">
        <v>692</v>
      </c>
      <c r="D12" s="6"/>
      <c r="E12" s="6"/>
      <c r="F12" s="6"/>
    </row>
    <row r="13" spans="1:33" ht="15.75" x14ac:dyDescent="0.3">
      <c r="B13" s="6"/>
      <c r="C13" s="102" t="s">
        <v>693</v>
      </c>
      <c r="D13" s="6"/>
      <c r="E13" s="6"/>
      <c r="F13" s="6"/>
    </row>
    <row r="14" spans="1:33" x14ac:dyDescent="0.2">
      <c r="B14" s="6"/>
      <c r="C14" s="6"/>
      <c r="D14" s="6"/>
      <c r="E14" s="6"/>
      <c r="F14" s="6"/>
    </row>
    <row r="15" spans="1:33" x14ac:dyDescent="0.2">
      <c r="B15" s="6"/>
      <c r="C15" s="6"/>
      <c r="D15" s="6"/>
      <c r="E15" s="6"/>
      <c r="F15" s="6"/>
    </row>
    <row r="16" spans="1:33" x14ac:dyDescent="0.2">
      <c r="C16" s="6"/>
      <c r="D16" s="6"/>
      <c r="E16" s="6"/>
      <c r="F16" s="6"/>
    </row>
    <row r="17" spans="2:35" x14ac:dyDescent="0.2">
      <c r="D17" s="37" t="s">
        <v>17</v>
      </c>
      <c r="E17" s="42"/>
      <c r="F17" s="47" t="s">
        <v>470</v>
      </c>
      <c r="G17" s="36" t="s">
        <v>18</v>
      </c>
      <c r="H17" s="190" t="s">
        <v>61</v>
      </c>
      <c r="I17" s="190"/>
      <c r="J17" s="190"/>
      <c r="K17" s="4"/>
    </row>
    <row r="18" spans="2:35" ht="15.75" x14ac:dyDescent="0.3">
      <c r="D18" s="131" t="s">
        <v>521</v>
      </c>
      <c r="E18" s="43"/>
      <c r="F18" s="48" t="s">
        <v>230</v>
      </c>
      <c r="G18" s="134" t="s">
        <v>613</v>
      </c>
      <c r="H18" s="136" t="s">
        <v>62</v>
      </c>
      <c r="I18" s="136" t="s">
        <v>615</v>
      </c>
      <c r="J18" s="30" t="s">
        <v>614</v>
      </c>
      <c r="AB18" t="s">
        <v>147</v>
      </c>
      <c r="AC18" t="s">
        <v>147</v>
      </c>
      <c r="AD18" t="s">
        <v>147</v>
      </c>
    </row>
    <row r="19" spans="2:35" x14ac:dyDescent="0.2">
      <c r="C19" t="s">
        <v>13</v>
      </c>
      <c r="D19" s="131" t="s">
        <v>63</v>
      </c>
      <c r="E19" s="39" t="s">
        <v>350</v>
      </c>
      <c r="F19" s="49" t="s">
        <v>150</v>
      </c>
      <c r="G19" s="135" t="s">
        <v>347</v>
      </c>
      <c r="H19" s="137" t="s">
        <v>124</v>
      </c>
      <c r="I19" s="137" t="s">
        <v>124</v>
      </c>
      <c r="J19" s="137" t="s">
        <v>124</v>
      </c>
      <c r="AA19" t="s">
        <v>89</v>
      </c>
      <c r="AB19" t="s">
        <v>374</v>
      </c>
      <c r="AC19" t="s">
        <v>368</v>
      </c>
      <c r="AD19" t="s">
        <v>369</v>
      </c>
      <c r="AE19" t="s">
        <v>370</v>
      </c>
      <c r="AF19" t="s">
        <v>371</v>
      </c>
      <c r="AG19" t="s">
        <v>372</v>
      </c>
      <c r="AH19" t="s">
        <v>373</v>
      </c>
      <c r="AI19" t="s">
        <v>374</v>
      </c>
    </row>
    <row r="20" spans="2:35" x14ac:dyDescent="0.2">
      <c r="B20">
        <v>1</v>
      </c>
      <c r="C20" s="9" t="str">
        <f>IF(zony!AC20=0,"nezadáno",zony!D20)</f>
        <v>Kanceláře 1 osoba</v>
      </c>
      <c r="D20" s="8">
        <f>IF(zony!AC20=1,IF(F20="A",AA20,IF(F20="B",AI20,0)),0)</f>
        <v>0.74999999999999989</v>
      </c>
      <c r="E20" s="25" t="str">
        <f>IF(zony!AC20=1,IF(D20&gt;1,"větší než 1!","ok"),"nedef. zóna")</f>
        <v>ok</v>
      </c>
      <c r="F20" s="45" t="s">
        <v>147</v>
      </c>
      <c r="G20" s="38"/>
      <c r="H20" s="20" t="s">
        <v>64</v>
      </c>
      <c r="I20" s="64" t="s">
        <v>363</v>
      </c>
      <c r="J20" s="64" t="s">
        <v>394</v>
      </c>
      <c r="AA20">
        <f>IF(ISNUMBER(G20),ABS(G20),0)</f>
        <v>0</v>
      </c>
      <c r="AB20">
        <f>VLOOKUP(H20,$AA$3:$AB$5,2,FALSE)</f>
        <v>-1</v>
      </c>
      <c r="AC20">
        <f>VLOOKUP(I20,$AD$3:$AE$8,2,FALSE)</f>
        <v>0.95</v>
      </c>
      <c r="AD20">
        <f>VLOOKUP(J20,$AA$100:$AB$178,2,FALSE)</f>
        <v>0.4</v>
      </c>
      <c r="AE20">
        <f>1-(((1-AC20)*AD20)/0.2)</f>
        <v>0.89999999999999991</v>
      </c>
      <c r="AF20">
        <f>AC20+0.2-AD20</f>
        <v>0.74999999999999989</v>
      </c>
      <c r="AG20">
        <f>(7-(10*AC20))*(AD20-1)</f>
        <v>1.5</v>
      </c>
      <c r="AH20">
        <f>MIN(AE20:AG20)</f>
        <v>0.74999999999999989</v>
      </c>
      <c r="AI20">
        <f>IF(AB20=-1,AH20,1)</f>
        <v>0.74999999999999989</v>
      </c>
    </row>
    <row r="21" spans="2:35" x14ac:dyDescent="0.2">
      <c r="B21">
        <v>2</v>
      </c>
      <c r="C21" s="9" t="str">
        <f>IF(zony!AC21=0,"nezadáno",zony!D21)</f>
        <v>Kanceláře 2 osoby</v>
      </c>
      <c r="D21" s="8">
        <f>IF(zony!AC21=1,IF(F21="A",AA21,IF(F21="B",AI21,0)),0)</f>
        <v>0.84999999999999987</v>
      </c>
      <c r="E21" s="25" t="str">
        <f>IF(zony!AC21=1,IF(D21&gt;1,"větší než 1!","ok"),"nedef. zóna")</f>
        <v>ok</v>
      </c>
      <c r="F21" s="45" t="s">
        <v>147</v>
      </c>
      <c r="G21" s="38"/>
      <c r="H21" s="20" t="s">
        <v>64</v>
      </c>
      <c r="I21" s="64" t="s">
        <v>363</v>
      </c>
      <c r="J21" s="64" t="s">
        <v>407</v>
      </c>
      <c r="AA21">
        <f t="shared" ref="AA21:AA29" si="0">IF(ISNUMBER(G21),ABS(G21),0)</f>
        <v>0</v>
      </c>
      <c r="AB21">
        <f t="shared" ref="AB21:AB29" si="1">VLOOKUP(H21,$AA$3:$AB$5,2,FALSE)</f>
        <v>-1</v>
      </c>
      <c r="AC21">
        <f t="shared" ref="AC21:AC29" si="2">VLOOKUP(I21,$AD$3:$AE$8,2,FALSE)</f>
        <v>0.95</v>
      </c>
      <c r="AD21">
        <f t="shared" ref="AD21:AD29" si="3">VLOOKUP(J21,$AA$100:$AB$178,2,FALSE)</f>
        <v>0.3</v>
      </c>
      <c r="AE21">
        <f t="shared" ref="AE21:AE29" si="4">1-(((1-AC21)*AD21)/0.2)</f>
        <v>0.92499999999999993</v>
      </c>
      <c r="AF21">
        <f t="shared" ref="AF21:AF29" si="5">AC21+0.2-AD21</f>
        <v>0.84999999999999987</v>
      </c>
      <c r="AG21">
        <f t="shared" ref="AG21:AG29" si="6">(7-(10*AC21))*(AD21-1)</f>
        <v>1.75</v>
      </c>
      <c r="AH21">
        <f t="shared" ref="AH21:AH29" si="7">MIN(AE21:AG21)</f>
        <v>0.84999999999999987</v>
      </c>
      <c r="AI21">
        <f t="shared" ref="AI21:AI29" si="8">IF(AB21=-1,AH21,1)</f>
        <v>0.84999999999999987</v>
      </c>
    </row>
    <row r="22" spans="2:35" x14ac:dyDescent="0.2">
      <c r="B22">
        <v>3</v>
      </c>
      <c r="C22" s="9" t="str">
        <f>IF(zony!AC22=0,"nezadáno",zony!D22)</f>
        <v>Zasedací místnost</v>
      </c>
      <c r="D22" s="8">
        <f>IF(zony!AC22=1,IF(F22="A",AA22,IF(F22="B",AI22,0)),0)</f>
        <v>1</v>
      </c>
      <c r="E22" s="25" t="str">
        <f>IF(zony!AC22=1,IF(D22&gt;1,"větší než 1!","ok"),"nedef. zóna")</f>
        <v>ok</v>
      </c>
      <c r="F22" s="45" t="s">
        <v>147</v>
      </c>
      <c r="G22" s="38"/>
      <c r="H22" s="20" t="s">
        <v>375</v>
      </c>
      <c r="I22" s="64" t="s">
        <v>363</v>
      </c>
      <c r="J22" s="64" t="s">
        <v>404</v>
      </c>
      <c r="AA22">
        <f t="shared" si="0"/>
        <v>0</v>
      </c>
      <c r="AB22">
        <f t="shared" si="1"/>
        <v>1</v>
      </c>
      <c r="AC22">
        <f t="shared" si="2"/>
        <v>0.95</v>
      </c>
      <c r="AD22">
        <f t="shared" si="3"/>
        <v>0.5</v>
      </c>
      <c r="AE22">
        <f t="shared" si="4"/>
        <v>0.87499999999999989</v>
      </c>
      <c r="AF22">
        <f t="shared" si="5"/>
        <v>0.64999999999999991</v>
      </c>
      <c r="AG22">
        <f t="shared" si="6"/>
        <v>1.25</v>
      </c>
      <c r="AH22">
        <f t="shared" si="7"/>
        <v>0.64999999999999991</v>
      </c>
      <c r="AI22">
        <f t="shared" si="8"/>
        <v>1</v>
      </c>
    </row>
    <row r="23" spans="2:35" x14ac:dyDescent="0.2">
      <c r="B23">
        <v>4</v>
      </c>
      <c r="C23" s="9" t="str">
        <f>IF(zony!AC23=0,"nezadáno",zony!D23)</f>
        <v>WC</v>
      </c>
      <c r="D23" s="8">
        <f>IF(zony!AC23=1,IF(F23="A",AA23,IF(F23="B",AI23,0)),0)</f>
        <v>0.29999999999999993</v>
      </c>
      <c r="E23" s="25" t="str">
        <f>IF(zony!AC23=1,IF(D23&gt;1,"větší než 1!","ok"),"nedef. zóna")</f>
        <v>ok</v>
      </c>
      <c r="F23" s="45" t="s">
        <v>147</v>
      </c>
      <c r="G23" s="38"/>
      <c r="H23" s="20" t="s">
        <v>64</v>
      </c>
      <c r="I23" s="64" t="s">
        <v>362</v>
      </c>
      <c r="J23" s="64" t="s">
        <v>406</v>
      </c>
      <c r="AA23">
        <f t="shared" si="0"/>
        <v>0</v>
      </c>
      <c r="AB23">
        <f t="shared" si="1"/>
        <v>-1</v>
      </c>
      <c r="AC23">
        <f t="shared" si="2"/>
        <v>1</v>
      </c>
      <c r="AD23">
        <f t="shared" si="3"/>
        <v>0.9</v>
      </c>
      <c r="AE23">
        <f t="shared" si="4"/>
        <v>1</v>
      </c>
      <c r="AF23">
        <f t="shared" si="5"/>
        <v>0.29999999999999993</v>
      </c>
      <c r="AG23">
        <f t="shared" si="6"/>
        <v>0.29999999999999993</v>
      </c>
      <c r="AH23">
        <f t="shared" si="7"/>
        <v>0.29999999999999993</v>
      </c>
      <c r="AI23">
        <f t="shared" si="8"/>
        <v>0.29999999999999993</v>
      </c>
    </row>
    <row r="24" spans="2:35" x14ac:dyDescent="0.2">
      <c r="B24">
        <v>5</v>
      </c>
      <c r="C24" s="9" t="str">
        <f>IF(zony!AC24=0,"nezadáno",zony!D24)</f>
        <v>Recepce</v>
      </c>
      <c r="D24" s="8">
        <f>IF(zony!AC24=1,IF(F24="A",AA24,IF(F24="B",AI24,0)),0)</f>
        <v>1</v>
      </c>
      <c r="E24" s="25" t="str">
        <f>IF(zony!AC24=1,IF(D24&gt;1,"větší než 1!","ok"),"nedef. zóna")</f>
        <v>ok</v>
      </c>
      <c r="F24" s="45" t="s">
        <v>147</v>
      </c>
      <c r="G24" s="38"/>
      <c r="H24" s="20" t="s">
        <v>64</v>
      </c>
      <c r="I24" s="64" t="s">
        <v>362</v>
      </c>
      <c r="J24" s="64" t="s">
        <v>398</v>
      </c>
      <c r="AA24">
        <f t="shared" si="0"/>
        <v>0</v>
      </c>
      <c r="AB24">
        <f t="shared" si="1"/>
        <v>-1</v>
      </c>
      <c r="AC24">
        <f t="shared" si="2"/>
        <v>1</v>
      </c>
      <c r="AD24">
        <f t="shared" si="3"/>
        <v>0</v>
      </c>
      <c r="AE24">
        <f t="shared" si="4"/>
        <v>1</v>
      </c>
      <c r="AF24">
        <f t="shared" si="5"/>
        <v>1.2</v>
      </c>
      <c r="AG24">
        <f t="shared" si="6"/>
        <v>3</v>
      </c>
      <c r="AH24">
        <f t="shared" si="7"/>
        <v>1</v>
      </c>
      <c r="AI24">
        <f t="shared" si="8"/>
        <v>1</v>
      </c>
    </row>
    <row r="25" spans="2:35" x14ac:dyDescent="0.2">
      <c r="B25">
        <v>6</v>
      </c>
      <c r="C25" s="9" t="str">
        <f>IF(zony!AC25=0,"nezadáno",zony!D25)</f>
        <v>Kuchyňka</v>
      </c>
      <c r="D25" s="8">
        <f>IF(zony!AC25=1,IF(F25="A",AA25,IF(F25="B",AI25,0)),0)</f>
        <v>0.7</v>
      </c>
      <c r="E25" s="25" t="str">
        <f>IF(zony!AC25=1,IF(D25&gt;1,"větší než 1!","ok"),"nedef. zóna")</f>
        <v>ok</v>
      </c>
      <c r="F25" s="45" t="s">
        <v>147</v>
      </c>
      <c r="G25" s="38"/>
      <c r="H25" s="20" t="s">
        <v>64</v>
      </c>
      <c r="I25" s="64" t="s">
        <v>362</v>
      </c>
      <c r="J25" s="64" t="s">
        <v>400</v>
      </c>
      <c r="AA25">
        <f t="shared" si="0"/>
        <v>0</v>
      </c>
      <c r="AB25">
        <f t="shared" si="1"/>
        <v>-1</v>
      </c>
      <c r="AC25">
        <f t="shared" si="2"/>
        <v>1</v>
      </c>
      <c r="AD25">
        <f t="shared" si="3"/>
        <v>0.5</v>
      </c>
      <c r="AE25">
        <f t="shared" si="4"/>
        <v>1</v>
      </c>
      <c r="AF25">
        <f t="shared" si="5"/>
        <v>0.7</v>
      </c>
      <c r="AG25">
        <f t="shared" si="6"/>
        <v>1.5</v>
      </c>
      <c r="AH25">
        <f t="shared" si="7"/>
        <v>0.7</v>
      </c>
      <c r="AI25">
        <f t="shared" si="8"/>
        <v>0.7</v>
      </c>
    </row>
    <row r="26" spans="2:35" x14ac:dyDescent="0.2">
      <c r="B26">
        <v>7</v>
      </c>
      <c r="C26" s="9" t="str">
        <f>IF(zony!AC26=0,"nezadáno",zony!D26)</f>
        <v>nezadáno</v>
      </c>
      <c r="D26" s="8">
        <f>IF(zony!AC26=1,IF(F26="A",AA26,IF(F26="B",AI26,0)),0)</f>
        <v>0</v>
      </c>
      <c r="E26" s="25" t="str">
        <f>IF(zony!AC26=1,IF(D26&gt;1,"větší než 1!","ok"),"nedef. zóna")</f>
        <v>nedef. zóna</v>
      </c>
      <c r="F26" s="45" t="s">
        <v>147</v>
      </c>
      <c r="G26" s="38"/>
      <c r="H26" s="20" t="s">
        <v>64</v>
      </c>
      <c r="I26" s="64" t="s">
        <v>362</v>
      </c>
      <c r="J26" s="160" t="s">
        <v>407</v>
      </c>
      <c r="AA26">
        <f t="shared" si="0"/>
        <v>0</v>
      </c>
      <c r="AB26">
        <f t="shared" si="1"/>
        <v>-1</v>
      </c>
      <c r="AC26">
        <f t="shared" si="2"/>
        <v>1</v>
      </c>
      <c r="AD26">
        <f t="shared" si="3"/>
        <v>0.3</v>
      </c>
      <c r="AE26">
        <f t="shared" si="4"/>
        <v>1</v>
      </c>
      <c r="AF26">
        <f t="shared" si="5"/>
        <v>0.89999999999999991</v>
      </c>
      <c r="AG26">
        <f t="shared" si="6"/>
        <v>2.0999999999999996</v>
      </c>
      <c r="AH26">
        <f t="shared" si="7"/>
        <v>0.89999999999999991</v>
      </c>
      <c r="AI26">
        <f t="shared" si="8"/>
        <v>0.89999999999999991</v>
      </c>
    </row>
    <row r="27" spans="2:35" x14ac:dyDescent="0.2">
      <c r="B27">
        <v>8</v>
      </c>
      <c r="C27" s="9" t="str">
        <f>IF(zony!AC27=0,"nezadáno",zony!D27)</f>
        <v>nezadáno</v>
      </c>
      <c r="D27" s="8">
        <f>IF(zony!AC27=1,IF(F27="A",AA27,IF(F27="B",AI27,0)),0)</f>
        <v>0</v>
      </c>
      <c r="E27" s="25" t="str">
        <f>IF(zony!AC27=1,IF(D27&gt;1,"větší než 1!","ok"),"nedef. zóna")</f>
        <v>nedef. zóna</v>
      </c>
      <c r="F27" s="45" t="s">
        <v>147</v>
      </c>
      <c r="G27" s="38"/>
      <c r="H27" s="20" t="s">
        <v>64</v>
      </c>
      <c r="I27" s="64" t="s">
        <v>362</v>
      </c>
      <c r="J27" s="160" t="s">
        <v>407</v>
      </c>
      <c r="AA27">
        <f t="shared" si="0"/>
        <v>0</v>
      </c>
      <c r="AB27">
        <f t="shared" si="1"/>
        <v>-1</v>
      </c>
      <c r="AC27">
        <f t="shared" si="2"/>
        <v>1</v>
      </c>
      <c r="AD27">
        <f t="shared" si="3"/>
        <v>0.3</v>
      </c>
      <c r="AE27">
        <f t="shared" si="4"/>
        <v>1</v>
      </c>
      <c r="AF27">
        <f t="shared" si="5"/>
        <v>0.89999999999999991</v>
      </c>
      <c r="AG27">
        <f t="shared" si="6"/>
        <v>2.0999999999999996</v>
      </c>
      <c r="AH27">
        <f t="shared" si="7"/>
        <v>0.89999999999999991</v>
      </c>
      <c r="AI27">
        <f t="shared" si="8"/>
        <v>0.89999999999999991</v>
      </c>
    </row>
    <row r="28" spans="2:35" x14ac:dyDescent="0.2">
      <c r="B28">
        <v>9</v>
      </c>
      <c r="C28" s="9" t="str">
        <f>IF(zony!AC28=0,"nezadáno",zony!D28)</f>
        <v>nezadáno</v>
      </c>
      <c r="D28" s="8">
        <f>IF(zony!AC28=1,IF(F28="A",AA28,IF(F28="B",AI28,0)),0)</f>
        <v>0</v>
      </c>
      <c r="E28" s="25" t="str">
        <f>IF(zony!AC28=1,IF(D28&gt;1,"větší než 1!","ok"),"nedef. zóna")</f>
        <v>nedef. zóna</v>
      </c>
      <c r="F28" s="45" t="s">
        <v>89</v>
      </c>
      <c r="G28" s="38"/>
      <c r="H28" s="20" t="s">
        <v>64</v>
      </c>
      <c r="I28" s="64" t="s">
        <v>362</v>
      </c>
      <c r="J28" s="64" t="s">
        <v>407</v>
      </c>
      <c r="AA28">
        <f t="shared" si="0"/>
        <v>0</v>
      </c>
      <c r="AB28">
        <f t="shared" si="1"/>
        <v>-1</v>
      </c>
      <c r="AC28">
        <f t="shared" si="2"/>
        <v>1</v>
      </c>
      <c r="AD28">
        <f t="shared" si="3"/>
        <v>0.3</v>
      </c>
      <c r="AE28">
        <f t="shared" si="4"/>
        <v>1</v>
      </c>
      <c r="AF28">
        <f t="shared" si="5"/>
        <v>0.89999999999999991</v>
      </c>
      <c r="AG28">
        <f t="shared" si="6"/>
        <v>2.0999999999999996</v>
      </c>
      <c r="AH28">
        <f t="shared" si="7"/>
        <v>0.89999999999999991</v>
      </c>
      <c r="AI28">
        <f t="shared" si="8"/>
        <v>0.89999999999999991</v>
      </c>
    </row>
    <row r="29" spans="2:35" x14ac:dyDescent="0.2">
      <c r="B29">
        <v>10</v>
      </c>
      <c r="C29" s="9" t="str">
        <f>IF(zony!AC29=0,"nezadáno",zony!D29)</f>
        <v>nezadáno</v>
      </c>
      <c r="D29" s="8">
        <f>IF(zony!AC29=1,IF(F29="A",AA29,IF(F29="B",AI29,0)),0)</f>
        <v>0</v>
      </c>
      <c r="E29" s="25" t="str">
        <f>IF(zony!AC29=1,IF(D29&gt;1,"větší než 1!","ok"),"nedef. zóna")</f>
        <v>nedef. zóna</v>
      </c>
      <c r="F29" s="45" t="s">
        <v>89</v>
      </c>
      <c r="G29" s="38"/>
      <c r="H29" s="20" t="s">
        <v>64</v>
      </c>
      <c r="I29" s="64" t="s">
        <v>362</v>
      </c>
      <c r="J29" s="64" t="s">
        <v>407</v>
      </c>
      <c r="AA29">
        <f t="shared" si="0"/>
        <v>0</v>
      </c>
      <c r="AB29">
        <f t="shared" si="1"/>
        <v>-1</v>
      </c>
      <c r="AC29">
        <f t="shared" si="2"/>
        <v>1</v>
      </c>
      <c r="AD29">
        <f t="shared" si="3"/>
        <v>0.3</v>
      </c>
      <c r="AE29">
        <f t="shared" si="4"/>
        <v>1</v>
      </c>
      <c r="AF29">
        <f t="shared" si="5"/>
        <v>0.89999999999999991</v>
      </c>
      <c r="AG29">
        <f t="shared" si="6"/>
        <v>2.0999999999999996</v>
      </c>
      <c r="AH29">
        <f t="shared" si="7"/>
        <v>0.89999999999999991</v>
      </c>
      <c r="AI29">
        <f t="shared" si="8"/>
        <v>0.89999999999999991</v>
      </c>
    </row>
    <row r="30" spans="2:35" x14ac:dyDescent="0.2">
      <c r="B30">
        <v>11</v>
      </c>
      <c r="C30" s="9" t="str">
        <f>IF(zony!AC30=0,"nezadáno",zony!D30)</f>
        <v>nezadáno</v>
      </c>
      <c r="D30" s="8">
        <f>IF(zony!AC30=1,IF(F30="A",AA30,IF(F30="B",AI30,0)),0)</f>
        <v>0</v>
      </c>
      <c r="E30" s="25" t="str">
        <f>IF(zony!AC30=1,IF(D30&gt;1,"větší než 1!","ok"),"nedef. zóna")</f>
        <v>nedef. zóna</v>
      </c>
      <c r="F30" s="45" t="s">
        <v>89</v>
      </c>
      <c r="G30" s="38"/>
      <c r="H30" s="20" t="s">
        <v>64</v>
      </c>
      <c r="I30" s="64" t="s">
        <v>362</v>
      </c>
      <c r="J30" s="64" t="s">
        <v>407</v>
      </c>
      <c r="AA30">
        <f t="shared" ref="AA30:AA69" si="9">IF(ISNUMBER(G30),ABS(G30),0)</f>
        <v>0</v>
      </c>
      <c r="AB30">
        <f t="shared" ref="AB30:AB69" si="10">VLOOKUP(H30,$AA$3:$AB$5,2,FALSE)</f>
        <v>-1</v>
      </c>
      <c r="AC30">
        <f t="shared" ref="AC30:AC69" si="11">VLOOKUP(I30,$AD$3:$AE$8,2,FALSE)</f>
        <v>1</v>
      </c>
      <c r="AD30">
        <f t="shared" ref="AD30:AD69" si="12">VLOOKUP(J30,$AA$100:$AB$178,2,FALSE)</f>
        <v>0.3</v>
      </c>
      <c r="AE30">
        <f t="shared" ref="AE30:AE69" si="13">1-(((1-AC30)*AD30)/0.2)</f>
        <v>1</v>
      </c>
      <c r="AF30">
        <f t="shared" ref="AF30:AF69" si="14">AC30+0.2-AD30</f>
        <v>0.89999999999999991</v>
      </c>
      <c r="AG30">
        <f t="shared" ref="AG30:AG69" si="15">(7-(10*AC30))*(AD30-1)</f>
        <v>2.0999999999999996</v>
      </c>
      <c r="AH30">
        <f t="shared" ref="AH30:AH69" si="16">MIN(AE30:AG30)</f>
        <v>0.89999999999999991</v>
      </c>
      <c r="AI30">
        <f t="shared" ref="AI30:AI69" si="17">IF(AB30=-1,AH30,1)</f>
        <v>0.89999999999999991</v>
      </c>
    </row>
    <row r="31" spans="2:35" x14ac:dyDescent="0.2">
      <c r="B31">
        <v>12</v>
      </c>
      <c r="C31" s="9" t="str">
        <f>IF(zony!AC31=0,"nezadáno",zony!D31)</f>
        <v>nezadáno</v>
      </c>
      <c r="D31" s="8">
        <f>IF(zony!AC31=1,IF(F31="A",AA31,IF(F31="B",AI31,0)),0)</f>
        <v>0</v>
      </c>
      <c r="E31" s="25" t="str">
        <f>IF(zony!AC31=1,IF(D31&gt;1,"větší než 1!","ok"),"nedef. zóna")</f>
        <v>nedef. zóna</v>
      </c>
      <c r="F31" s="45" t="s">
        <v>89</v>
      </c>
      <c r="G31" s="38"/>
      <c r="H31" s="20" t="s">
        <v>64</v>
      </c>
      <c r="I31" s="64" t="s">
        <v>362</v>
      </c>
      <c r="J31" s="64" t="s">
        <v>407</v>
      </c>
      <c r="K31" s="2"/>
      <c r="AA31">
        <f t="shared" si="9"/>
        <v>0</v>
      </c>
      <c r="AB31">
        <f t="shared" si="10"/>
        <v>-1</v>
      </c>
      <c r="AC31">
        <f t="shared" si="11"/>
        <v>1</v>
      </c>
      <c r="AD31">
        <f t="shared" si="12"/>
        <v>0.3</v>
      </c>
      <c r="AE31">
        <f t="shared" si="13"/>
        <v>1</v>
      </c>
      <c r="AF31">
        <f t="shared" si="14"/>
        <v>0.89999999999999991</v>
      </c>
      <c r="AG31">
        <f t="shared" si="15"/>
        <v>2.0999999999999996</v>
      </c>
      <c r="AH31">
        <f t="shared" si="16"/>
        <v>0.89999999999999991</v>
      </c>
      <c r="AI31">
        <f t="shared" si="17"/>
        <v>0.89999999999999991</v>
      </c>
    </row>
    <row r="32" spans="2:35" x14ac:dyDescent="0.2">
      <c r="B32">
        <v>13</v>
      </c>
      <c r="C32" s="9" t="str">
        <f>IF(zony!AC32=0,"nezadáno",zony!D32)</f>
        <v>nezadáno</v>
      </c>
      <c r="D32" s="8">
        <f>IF(zony!AC32=1,IF(F32="A",AA32,IF(F32="B",AI32,0)),0)</f>
        <v>0</v>
      </c>
      <c r="E32" s="25" t="str">
        <f>IF(zony!AC32=1,IF(D32&gt;1,"větší než 1!","ok"),"nedef. zóna")</f>
        <v>nedef. zóna</v>
      </c>
      <c r="F32" s="45" t="s">
        <v>89</v>
      </c>
      <c r="G32" s="38"/>
      <c r="H32" s="20" t="s">
        <v>64</v>
      </c>
      <c r="I32" s="64" t="s">
        <v>362</v>
      </c>
      <c r="J32" s="64" t="s">
        <v>407</v>
      </c>
      <c r="K32" s="1"/>
      <c r="AA32">
        <f t="shared" si="9"/>
        <v>0</v>
      </c>
      <c r="AB32">
        <f t="shared" si="10"/>
        <v>-1</v>
      </c>
      <c r="AC32">
        <f t="shared" si="11"/>
        <v>1</v>
      </c>
      <c r="AD32">
        <f t="shared" si="12"/>
        <v>0.3</v>
      </c>
      <c r="AE32">
        <f t="shared" si="13"/>
        <v>1</v>
      </c>
      <c r="AF32">
        <f t="shared" si="14"/>
        <v>0.89999999999999991</v>
      </c>
      <c r="AG32">
        <f t="shared" si="15"/>
        <v>2.0999999999999996</v>
      </c>
      <c r="AH32">
        <f t="shared" si="16"/>
        <v>0.89999999999999991</v>
      </c>
      <c r="AI32">
        <f t="shared" si="17"/>
        <v>0.89999999999999991</v>
      </c>
    </row>
    <row r="33" spans="2:35" x14ac:dyDescent="0.2">
      <c r="B33">
        <v>14</v>
      </c>
      <c r="C33" s="9" t="str">
        <f>IF(zony!AC33=0,"nezadáno",zony!D33)</f>
        <v>nezadáno</v>
      </c>
      <c r="D33" s="8">
        <f>IF(zony!AC33=1,IF(F33="A",AA33,IF(F33="B",AI33,0)),0)</f>
        <v>0</v>
      </c>
      <c r="E33" s="25" t="str">
        <f>IF(zony!AC33=1,IF(D33&gt;1,"větší než 1!","ok"),"nedef. zóna")</f>
        <v>nedef. zóna</v>
      </c>
      <c r="F33" s="45" t="s">
        <v>89</v>
      </c>
      <c r="G33" s="38"/>
      <c r="H33" s="20" t="s">
        <v>64</v>
      </c>
      <c r="I33" s="64" t="s">
        <v>362</v>
      </c>
      <c r="J33" s="64" t="s">
        <v>407</v>
      </c>
      <c r="AA33">
        <f t="shared" si="9"/>
        <v>0</v>
      </c>
      <c r="AB33">
        <f t="shared" si="10"/>
        <v>-1</v>
      </c>
      <c r="AC33">
        <f t="shared" si="11"/>
        <v>1</v>
      </c>
      <c r="AD33">
        <f t="shared" si="12"/>
        <v>0.3</v>
      </c>
      <c r="AE33">
        <f t="shared" si="13"/>
        <v>1</v>
      </c>
      <c r="AF33">
        <f t="shared" si="14"/>
        <v>0.89999999999999991</v>
      </c>
      <c r="AG33">
        <f t="shared" si="15"/>
        <v>2.0999999999999996</v>
      </c>
      <c r="AH33">
        <f t="shared" si="16"/>
        <v>0.89999999999999991</v>
      </c>
      <c r="AI33">
        <f t="shared" si="17"/>
        <v>0.89999999999999991</v>
      </c>
    </row>
    <row r="34" spans="2:35" x14ac:dyDescent="0.2">
      <c r="B34">
        <v>15</v>
      </c>
      <c r="C34" s="9" t="str">
        <f>IF(zony!AC34=0,"nezadáno",zony!D34)</f>
        <v>nezadáno</v>
      </c>
      <c r="D34" s="8">
        <f>IF(zony!AC34=1,IF(F34="A",AA34,IF(F34="B",AI34,0)),0)</f>
        <v>0</v>
      </c>
      <c r="E34" s="25" t="str">
        <f>IF(zony!AC34=1,IF(D34&gt;1,"větší než 1!","ok"),"nedef. zóna")</f>
        <v>nedef. zóna</v>
      </c>
      <c r="F34" s="45" t="s">
        <v>89</v>
      </c>
      <c r="G34" s="38"/>
      <c r="H34" s="20" t="s">
        <v>64</v>
      </c>
      <c r="I34" s="64" t="s">
        <v>362</v>
      </c>
      <c r="J34" s="64" t="s">
        <v>407</v>
      </c>
      <c r="AA34">
        <f t="shared" si="9"/>
        <v>0</v>
      </c>
      <c r="AB34">
        <f t="shared" si="10"/>
        <v>-1</v>
      </c>
      <c r="AC34">
        <f t="shared" si="11"/>
        <v>1</v>
      </c>
      <c r="AD34">
        <f t="shared" si="12"/>
        <v>0.3</v>
      </c>
      <c r="AE34">
        <f t="shared" si="13"/>
        <v>1</v>
      </c>
      <c r="AF34">
        <f t="shared" si="14"/>
        <v>0.89999999999999991</v>
      </c>
      <c r="AG34">
        <f t="shared" si="15"/>
        <v>2.0999999999999996</v>
      </c>
      <c r="AH34">
        <f t="shared" si="16"/>
        <v>0.89999999999999991</v>
      </c>
      <c r="AI34">
        <f t="shared" si="17"/>
        <v>0.89999999999999991</v>
      </c>
    </row>
    <row r="35" spans="2:35" x14ac:dyDescent="0.2">
      <c r="B35">
        <v>16</v>
      </c>
      <c r="C35" s="9" t="str">
        <f>IF(zony!AC35=0,"nezadáno",zony!D35)</f>
        <v>nezadáno</v>
      </c>
      <c r="D35" s="8">
        <f>IF(zony!AC35=1,IF(F35="A",AA35,IF(F35="B",AI35,0)),0)</f>
        <v>0</v>
      </c>
      <c r="E35" s="25" t="str">
        <f>IF(zony!AC35=1,IF(D35&gt;1,"větší než 1!","ok"),"nedef. zóna")</f>
        <v>nedef. zóna</v>
      </c>
      <c r="F35" s="45" t="s">
        <v>89</v>
      </c>
      <c r="G35" s="38"/>
      <c r="H35" s="20" t="s">
        <v>64</v>
      </c>
      <c r="I35" s="64" t="s">
        <v>362</v>
      </c>
      <c r="J35" s="64" t="s">
        <v>407</v>
      </c>
      <c r="AA35">
        <f t="shared" si="9"/>
        <v>0</v>
      </c>
      <c r="AB35">
        <f t="shared" si="10"/>
        <v>-1</v>
      </c>
      <c r="AC35">
        <f t="shared" si="11"/>
        <v>1</v>
      </c>
      <c r="AD35">
        <f t="shared" si="12"/>
        <v>0.3</v>
      </c>
      <c r="AE35">
        <f t="shared" si="13"/>
        <v>1</v>
      </c>
      <c r="AF35">
        <f t="shared" si="14"/>
        <v>0.89999999999999991</v>
      </c>
      <c r="AG35">
        <f t="shared" si="15"/>
        <v>2.0999999999999996</v>
      </c>
      <c r="AH35">
        <f t="shared" si="16"/>
        <v>0.89999999999999991</v>
      </c>
      <c r="AI35">
        <f t="shared" si="17"/>
        <v>0.89999999999999991</v>
      </c>
    </row>
    <row r="36" spans="2:35" x14ac:dyDescent="0.2">
      <c r="B36">
        <v>17</v>
      </c>
      <c r="C36" s="9" t="str">
        <f>IF(zony!AC36=0,"nezadáno",zony!D36)</f>
        <v>nezadáno</v>
      </c>
      <c r="D36" s="8">
        <f>IF(zony!AC36=1,IF(F36="A",AA36,IF(F36="B",AI36,0)),0)</f>
        <v>0</v>
      </c>
      <c r="E36" s="25" t="str">
        <f>IF(zony!AC36=1,IF(D36&gt;1,"větší než 1!","ok"),"nedef. zóna")</f>
        <v>nedef. zóna</v>
      </c>
      <c r="F36" s="45" t="s">
        <v>89</v>
      </c>
      <c r="G36" s="38"/>
      <c r="H36" s="20" t="s">
        <v>64</v>
      </c>
      <c r="I36" s="64" t="s">
        <v>362</v>
      </c>
      <c r="J36" s="64" t="s">
        <v>407</v>
      </c>
      <c r="AA36">
        <f t="shared" si="9"/>
        <v>0</v>
      </c>
      <c r="AB36">
        <f t="shared" si="10"/>
        <v>-1</v>
      </c>
      <c r="AC36">
        <f t="shared" si="11"/>
        <v>1</v>
      </c>
      <c r="AD36">
        <f t="shared" si="12"/>
        <v>0.3</v>
      </c>
      <c r="AE36">
        <f t="shared" si="13"/>
        <v>1</v>
      </c>
      <c r="AF36">
        <f t="shared" si="14"/>
        <v>0.89999999999999991</v>
      </c>
      <c r="AG36">
        <f t="shared" si="15"/>
        <v>2.0999999999999996</v>
      </c>
      <c r="AH36">
        <f t="shared" si="16"/>
        <v>0.89999999999999991</v>
      </c>
      <c r="AI36">
        <f t="shared" si="17"/>
        <v>0.89999999999999991</v>
      </c>
    </row>
    <row r="37" spans="2:35" x14ac:dyDescent="0.2">
      <c r="B37">
        <v>18</v>
      </c>
      <c r="C37" s="9" t="str">
        <f>IF(zony!AC37=0,"nezadáno",zony!D37)</f>
        <v>nezadáno</v>
      </c>
      <c r="D37" s="8">
        <f>IF(zony!AC37=1,IF(F37="A",AA37,IF(F37="B",AI37,0)),0)</f>
        <v>0</v>
      </c>
      <c r="E37" s="25" t="str">
        <f>IF(zony!AC37=1,IF(D37&gt;1,"větší než 1!","ok"),"nedef. zóna")</f>
        <v>nedef. zóna</v>
      </c>
      <c r="F37" s="45" t="s">
        <v>89</v>
      </c>
      <c r="G37" s="38"/>
      <c r="H37" s="20" t="s">
        <v>64</v>
      </c>
      <c r="I37" s="64" t="s">
        <v>362</v>
      </c>
      <c r="J37" s="64" t="s">
        <v>407</v>
      </c>
      <c r="AA37">
        <f t="shared" si="9"/>
        <v>0</v>
      </c>
      <c r="AB37">
        <f t="shared" si="10"/>
        <v>-1</v>
      </c>
      <c r="AC37">
        <f t="shared" si="11"/>
        <v>1</v>
      </c>
      <c r="AD37">
        <f t="shared" si="12"/>
        <v>0.3</v>
      </c>
      <c r="AE37">
        <f t="shared" si="13"/>
        <v>1</v>
      </c>
      <c r="AF37">
        <f t="shared" si="14"/>
        <v>0.89999999999999991</v>
      </c>
      <c r="AG37">
        <f t="shared" si="15"/>
        <v>2.0999999999999996</v>
      </c>
      <c r="AH37">
        <f t="shared" si="16"/>
        <v>0.89999999999999991</v>
      </c>
      <c r="AI37">
        <f t="shared" si="17"/>
        <v>0.89999999999999991</v>
      </c>
    </row>
    <row r="38" spans="2:35" x14ac:dyDescent="0.2">
      <c r="B38">
        <v>19</v>
      </c>
      <c r="C38" s="9" t="str">
        <f>IF(zony!AC38=0,"nezadáno",zony!D38)</f>
        <v>nezadáno</v>
      </c>
      <c r="D38" s="8">
        <f>IF(zony!AC38=1,IF(F38="A",AA38,IF(F38="B",AI38,0)),0)</f>
        <v>0</v>
      </c>
      <c r="E38" s="25" t="str">
        <f>IF(zony!AC38=1,IF(D38&gt;1,"větší než 1!","ok"),"nedef. zóna")</f>
        <v>nedef. zóna</v>
      </c>
      <c r="F38" s="45" t="s">
        <v>89</v>
      </c>
      <c r="G38" s="38"/>
      <c r="H38" s="20" t="s">
        <v>64</v>
      </c>
      <c r="I38" s="64" t="s">
        <v>362</v>
      </c>
      <c r="J38" s="64" t="s">
        <v>407</v>
      </c>
      <c r="AA38">
        <f t="shared" si="9"/>
        <v>0</v>
      </c>
      <c r="AB38">
        <f t="shared" si="10"/>
        <v>-1</v>
      </c>
      <c r="AC38">
        <f t="shared" si="11"/>
        <v>1</v>
      </c>
      <c r="AD38">
        <f t="shared" si="12"/>
        <v>0.3</v>
      </c>
      <c r="AE38">
        <f t="shared" si="13"/>
        <v>1</v>
      </c>
      <c r="AF38">
        <f t="shared" si="14"/>
        <v>0.89999999999999991</v>
      </c>
      <c r="AG38">
        <f t="shared" si="15"/>
        <v>2.0999999999999996</v>
      </c>
      <c r="AH38">
        <f t="shared" si="16"/>
        <v>0.89999999999999991</v>
      </c>
      <c r="AI38">
        <f t="shared" si="17"/>
        <v>0.89999999999999991</v>
      </c>
    </row>
    <row r="39" spans="2:35" x14ac:dyDescent="0.2">
      <c r="B39">
        <v>20</v>
      </c>
      <c r="C39" s="9" t="str">
        <f>IF(zony!AC39=0,"nezadáno",zony!D39)</f>
        <v>nezadáno</v>
      </c>
      <c r="D39" s="8">
        <f>IF(zony!AC39=1,IF(F39="A",AA39,IF(F39="B",AI39,0)),0)</f>
        <v>0</v>
      </c>
      <c r="E39" s="25" t="str">
        <f>IF(zony!AC39=1,IF(D39&gt;1,"větší než 1!","ok"),"nedef. zóna")</f>
        <v>nedef. zóna</v>
      </c>
      <c r="F39" s="45" t="s">
        <v>89</v>
      </c>
      <c r="G39" s="38"/>
      <c r="H39" s="20" t="s">
        <v>64</v>
      </c>
      <c r="I39" s="64" t="s">
        <v>362</v>
      </c>
      <c r="J39" s="64" t="s">
        <v>407</v>
      </c>
      <c r="AA39">
        <f t="shared" si="9"/>
        <v>0</v>
      </c>
      <c r="AB39">
        <f t="shared" si="10"/>
        <v>-1</v>
      </c>
      <c r="AC39">
        <f t="shared" si="11"/>
        <v>1</v>
      </c>
      <c r="AD39">
        <f t="shared" si="12"/>
        <v>0.3</v>
      </c>
      <c r="AE39">
        <f t="shared" si="13"/>
        <v>1</v>
      </c>
      <c r="AF39">
        <f t="shared" si="14"/>
        <v>0.89999999999999991</v>
      </c>
      <c r="AG39">
        <f t="shared" si="15"/>
        <v>2.0999999999999996</v>
      </c>
      <c r="AH39">
        <f t="shared" si="16"/>
        <v>0.89999999999999991</v>
      </c>
      <c r="AI39">
        <f t="shared" si="17"/>
        <v>0.89999999999999991</v>
      </c>
    </row>
    <row r="40" spans="2:35" x14ac:dyDescent="0.2">
      <c r="B40">
        <v>21</v>
      </c>
      <c r="C40" s="9" t="str">
        <f>IF(zony!AC40=0,"nezadáno",zony!D40)</f>
        <v>nezadáno</v>
      </c>
      <c r="D40" s="8">
        <f>IF(zony!AC40=1,IF(F40="A",AA40,IF(F40="B",AI40,0)),0)</f>
        <v>0</v>
      </c>
      <c r="E40" s="25" t="str">
        <f>IF(zony!AC40=1,IF(D40&gt;1,"větší než 1!","ok"),"nedef. zóna")</f>
        <v>nedef. zóna</v>
      </c>
      <c r="F40" s="45" t="s">
        <v>89</v>
      </c>
      <c r="G40" s="38"/>
      <c r="H40" s="20" t="s">
        <v>64</v>
      </c>
      <c r="I40" s="64" t="s">
        <v>362</v>
      </c>
      <c r="J40" s="64" t="s">
        <v>407</v>
      </c>
      <c r="AA40">
        <f t="shared" si="9"/>
        <v>0</v>
      </c>
      <c r="AB40">
        <f t="shared" si="10"/>
        <v>-1</v>
      </c>
      <c r="AC40">
        <f t="shared" si="11"/>
        <v>1</v>
      </c>
      <c r="AD40">
        <f t="shared" si="12"/>
        <v>0.3</v>
      </c>
      <c r="AE40">
        <f t="shared" si="13"/>
        <v>1</v>
      </c>
      <c r="AF40">
        <f t="shared" si="14"/>
        <v>0.89999999999999991</v>
      </c>
      <c r="AG40">
        <f t="shared" si="15"/>
        <v>2.0999999999999996</v>
      </c>
      <c r="AH40">
        <f t="shared" si="16"/>
        <v>0.89999999999999991</v>
      </c>
      <c r="AI40">
        <f t="shared" si="17"/>
        <v>0.89999999999999991</v>
      </c>
    </row>
    <row r="41" spans="2:35" x14ac:dyDescent="0.2">
      <c r="B41">
        <v>22</v>
      </c>
      <c r="C41" s="9" t="str">
        <f>IF(zony!AC41=0,"nezadáno",zony!D41)</f>
        <v>nezadáno</v>
      </c>
      <c r="D41" s="8">
        <f>IF(zony!AC41=1,IF(F41="A",AA41,IF(F41="B",AI41,0)),0)</f>
        <v>0</v>
      </c>
      <c r="E41" s="25" t="str">
        <f>IF(zony!AC41=1,IF(D41&gt;1,"větší než 1!","ok"),"nedef. zóna")</f>
        <v>nedef. zóna</v>
      </c>
      <c r="F41" s="45" t="s">
        <v>89</v>
      </c>
      <c r="G41" s="38"/>
      <c r="H41" s="20" t="s">
        <v>64</v>
      </c>
      <c r="I41" s="64" t="s">
        <v>362</v>
      </c>
      <c r="J41" s="64" t="s">
        <v>407</v>
      </c>
      <c r="AA41">
        <f t="shared" si="9"/>
        <v>0</v>
      </c>
      <c r="AB41">
        <f t="shared" si="10"/>
        <v>-1</v>
      </c>
      <c r="AC41">
        <f t="shared" si="11"/>
        <v>1</v>
      </c>
      <c r="AD41">
        <f t="shared" si="12"/>
        <v>0.3</v>
      </c>
      <c r="AE41">
        <f t="shared" si="13"/>
        <v>1</v>
      </c>
      <c r="AF41">
        <f t="shared" si="14"/>
        <v>0.89999999999999991</v>
      </c>
      <c r="AG41">
        <f t="shared" si="15"/>
        <v>2.0999999999999996</v>
      </c>
      <c r="AH41">
        <f t="shared" si="16"/>
        <v>0.89999999999999991</v>
      </c>
      <c r="AI41">
        <f t="shared" si="17"/>
        <v>0.89999999999999991</v>
      </c>
    </row>
    <row r="42" spans="2:35" x14ac:dyDescent="0.2">
      <c r="B42">
        <v>23</v>
      </c>
      <c r="C42" s="9" t="str">
        <f>IF(zony!AC42=0,"nezadáno",zony!D42)</f>
        <v>nezadáno</v>
      </c>
      <c r="D42" s="8">
        <f>IF(zony!AC42=1,IF(F42="A",AA42,IF(F42="B",AI42,0)),0)</f>
        <v>0</v>
      </c>
      <c r="E42" s="25" t="str">
        <f>IF(zony!AC42=1,IF(D42&gt;1,"větší než 1!","ok"),"nedef. zóna")</f>
        <v>nedef. zóna</v>
      </c>
      <c r="F42" s="45" t="s">
        <v>89</v>
      </c>
      <c r="G42" s="38"/>
      <c r="H42" s="20" t="s">
        <v>64</v>
      </c>
      <c r="I42" s="64" t="s">
        <v>362</v>
      </c>
      <c r="J42" s="64" t="s">
        <v>407</v>
      </c>
      <c r="AA42">
        <f t="shared" si="9"/>
        <v>0</v>
      </c>
      <c r="AB42">
        <f t="shared" si="10"/>
        <v>-1</v>
      </c>
      <c r="AC42">
        <f t="shared" si="11"/>
        <v>1</v>
      </c>
      <c r="AD42">
        <f t="shared" si="12"/>
        <v>0.3</v>
      </c>
      <c r="AE42">
        <f t="shared" si="13"/>
        <v>1</v>
      </c>
      <c r="AF42">
        <f t="shared" si="14"/>
        <v>0.89999999999999991</v>
      </c>
      <c r="AG42">
        <f t="shared" si="15"/>
        <v>2.0999999999999996</v>
      </c>
      <c r="AH42">
        <f t="shared" si="16"/>
        <v>0.89999999999999991</v>
      </c>
      <c r="AI42">
        <f t="shared" si="17"/>
        <v>0.89999999999999991</v>
      </c>
    </row>
    <row r="43" spans="2:35" x14ac:dyDescent="0.2">
      <c r="B43">
        <v>24</v>
      </c>
      <c r="C43" s="9" t="str">
        <f>IF(zony!AC43=0,"nezadáno",zony!D43)</f>
        <v>nezadáno</v>
      </c>
      <c r="D43" s="8">
        <f>IF(zony!AC43=1,IF(F43="A",AA43,IF(F43="B",AI43,0)),0)</f>
        <v>0</v>
      </c>
      <c r="E43" s="25" t="str">
        <f>IF(zony!AC43=1,IF(D43&gt;1,"větší než 1!","ok"),"nedef. zóna")</f>
        <v>nedef. zóna</v>
      </c>
      <c r="F43" s="45" t="s">
        <v>89</v>
      </c>
      <c r="G43" s="38"/>
      <c r="H43" s="20" t="s">
        <v>64</v>
      </c>
      <c r="I43" s="64" t="s">
        <v>362</v>
      </c>
      <c r="J43" s="64" t="s">
        <v>407</v>
      </c>
      <c r="AA43">
        <f t="shared" si="9"/>
        <v>0</v>
      </c>
      <c r="AB43">
        <f t="shared" si="10"/>
        <v>-1</v>
      </c>
      <c r="AC43">
        <f t="shared" si="11"/>
        <v>1</v>
      </c>
      <c r="AD43">
        <f t="shared" si="12"/>
        <v>0.3</v>
      </c>
      <c r="AE43">
        <f t="shared" si="13"/>
        <v>1</v>
      </c>
      <c r="AF43">
        <f t="shared" si="14"/>
        <v>0.89999999999999991</v>
      </c>
      <c r="AG43">
        <f t="shared" si="15"/>
        <v>2.0999999999999996</v>
      </c>
      <c r="AH43">
        <f t="shared" si="16"/>
        <v>0.89999999999999991</v>
      </c>
      <c r="AI43">
        <f t="shared" si="17"/>
        <v>0.89999999999999991</v>
      </c>
    </row>
    <row r="44" spans="2:35" x14ac:dyDescent="0.2">
      <c r="B44">
        <v>25</v>
      </c>
      <c r="C44" s="9" t="str">
        <f>IF(zony!AC44=0,"nezadáno",zony!D44)</f>
        <v>nezadáno</v>
      </c>
      <c r="D44" s="8">
        <f>IF(zony!AC44=1,IF(F44="A",AA44,IF(F44="B",AI44,0)),0)</f>
        <v>0</v>
      </c>
      <c r="E44" s="25" t="str">
        <f>IF(zony!AC44=1,IF(D44&gt;1,"větší než 1!","ok"),"nedef. zóna")</f>
        <v>nedef. zóna</v>
      </c>
      <c r="F44" s="45" t="s">
        <v>89</v>
      </c>
      <c r="G44" s="38"/>
      <c r="H44" s="20" t="s">
        <v>64</v>
      </c>
      <c r="I44" s="64" t="s">
        <v>362</v>
      </c>
      <c r="J44" s="64" t="s">
        <v>407</v>
      </c>
      <c r="AA44">
        <f t="shared" si="9"/>
        <v>0</v>
      </c>
      <c r="AB44">
        <f t="shared" si="10"/>
        <v>-1</v>
      </c>
      <c r="AC44">
        <f t="shared" si="11"/>
        <v>1</v>
      </c>
      <c r="AD44">
        <f t="shared" si="12"/>
        <v>0.3</v>
      </c>
      <c r="AE44">
        <f t="shared" si="13"/>
        <v>1</v>
      </c>
      <c r="AF44">
        <f t="shared" si="14"/>
        <v>0.89999999999999991</v>
      </c>
      <c r="AG44">
        <f t="shared" si="15"/>
        <v>2.0999999999999996</v>
      </c>
      <c r="AH44">
        <f t="shared" si="16"/>
        <v>0.89999999999999991</v>
      </c>
      <c r="AI44">
        <f t="shared" si="17"/>
        <v>0.89999999999999991</v>
      </c>
    </row>
    <row r="45" spans="2:35" x14ac:dyDescent="0.2">
      <c r="B45">
        <v>26</v>
      </c>
      <c r="C45" s="9" t="str">
        <f>IF(zony!AC45=0,"nezadáno",zony!D45)</f>
        <v>nezadáno</v>
      </c>
      <c r="D45" s="8">
        <f>IF(zony!AC45=1,IF(F45="A",AA45,IF(F45="B",AI45,0)),0)</f>
        <v>0</v>
      </c>
      <c r="E45" s="25" t="str">
        <f>IF(zony!AC45=1,IF(D45&gt;1,"větší než 1!","ok"),"nedef. zóna")</f>
        <v>nedef. zóna</v>
      </c>
      <c r="F45" s="45" t="s">
        <v>89</v>
      </c>
      <c r="G45" s="38"/>
      <c r="H45" s="20" t="s">
        <v>64</v>
      </c>
      <c r="I45" s="64" t="s">
        <v>362</v>
      </c>
      <c r="J45" s="64" t="s">
        <v>407</v>
      </c>
      <c r="AA45">
        <f t="shared" si="9"/>
        <v>0</v>
      </c>
      <c r="AB45">
        <f t="shared" si="10"/>
        <v>-1</v>
      </c>
      <c r="AC45">
        <f t="shared" si="11"/>
        <v>1</v>
      </c>
      <c r="AD45">
        <f t="shared" si="12"/>
        <v>0.3</v>
      </c>
      <c r="AE45">
        <f t="shared" si="13"/>
        <v>1</v>
      </c>
      <c r="AF45">
        <f t="shared" si="14"/>
        <v>0.89999999999999991</v>
      </c>
      <c r="AG45">
        <f t="shared" si="15"/>
        <v>2.0999999999999996</v>
      </c>
      <c r="AH45">
        <f t="shared" si="16"/>
        <v>0.89999999999999991</v>
      </c>
      <c r="AI45">
        <f t="shared" si="17"/>
        <v>0.89999999999999991</v>
      </c>
    </row>
    <row r="46" spans="2:35" x14ac:dyDescent="0.2">
      <c r="B46">
        <v>27</v>
      </c>
      <c r="C46" s="9" t="str">
        <f>IF(zony!AC46=0,"nezadáno",zony!D46)</f>
        <v>nezadáno</v>
      </c>
      <c r="D46" s="8">
        <f>IF(zony!AC46=1,IF(F46="A",AA46,IF(F46="B",AI46,0)),0)</f>
        <v>0</v>
      </c>
      <c r="E46" s="25" t="str">
        <f>IF(zony!AC46=1,IF(D46&gt;1,"větší než 1!","ok"),"nedef. zóna")</f>
        <v>nedef. zóna</v>
      </c>
      <c r="F46" s="45" t="s">
        <v>89</v>
      </c>
      <c r="G46" s="38"/>
      <c r="H46" s="20" t="s">
        <v>64</v>
      </c>
      <c r="I46" s="64" t="s">
        <v>362</v>
      </c>
      <c r="J46" s="64" t="s">
        <v>407</v>
      </c>
      <c r="AA46">
        <f t="shared" si="9"/>
        <v>0</v>
      </c>
      <c r="AB46">
        <f t="shared" si="10"/>
        <v>-1</v>
      </c>
      <c r="AC46">
        <f t="shared" si="11"/>
        <v>1</v>
      </c>
      <c r="AD46">
        <f t="shared" si="12"/>
        <v>0.3</v>
      </c>
      <c r="AE46">
        <f t="shared" si="13"/>
        <v>1</v>
      </c>
      <c r="AF46">
        <f t="shared" si="14"/>
        <v>0.89999999999999991</v>
      </c>
      <c r="AG46">
        <f t="shared" si="15"/>
        <v>2.0999999999999996</v>
      </c>
      <c r="AH46">
        <f t="shared" si="16"/>
        <v>0.89999999999999991</v>
      </c>
      <c r="AI46">
        <f t="shared" si="17"/>
        <v>0.89999999999999991</v>
      </c>
    </row>
    <row r="47" spans="2:35" x14ac:dyDescent="0.2">
      <c r="B47">
        <v>28</v>
      </c>
      <c r="C47" s="9" t="str">
        <f>IF(zony!AC47=0,"nezadáno",zony!D47)</f>
        <v>nezadáno</v>
      </c>
      <c r="D47" s="8">
        <f>IF(zony!AC47=1,IF(F47="A",AA47,IF(F47="B",AI47,0)),0)</f>
        <v>0</v>
      </c>
      <c r="E47" s="25" t="str">
        <f>IF(zony!AC47=1,IF(D47&gt;1,"větší než 1!","ok"),"nedef. zóna")</f>
        <v>nedef. zóna</v>
      </c>
      <c r="F47" s="45" t="s">
        <v>89</v>
      </c>
      <c r="G47" s="38"/>
      <c r="H47" s="20" t="s">
        <v>64</v>
      </c>
      <c r="I47" s="64" t="s">
        <v>362</v>
      </c>
      <c r="J47" s="64" t="s">
        <v>407</v>
      </c>
      <c r="AA47">
        <f t="shared" si="9"/>
        <v>0</v>
      </c>
      <c r="AB47">
        <f t="shared" si="10"/>
        <v>-1</v>
      </c>
      <c r="AC47">
        <f t="shared" si="11"/>
        <v>1</v>
      </c>
      <c r="AD47">
        <f t="shared" si="12"/>
        <v>0.3</v>
      </c>
      <c r="AE47">
        <f t="shared" si="13"/>
        <v>1</v>
      </c>
      <c r="AF47">
        <f t="shared" si="14"/>
        <v>0.89999999999999991</v>
      </c>
      <c r="AG47">
        <f t="shared" si="15"/>
        <v>2.0999999999999996</v>
      </c>
      <c r="AH47">
        <f t="shared" si="16"/>
        <v>0.89999999999999991</v>
      </c>
      <c r="AI47">
        <f t="shared" si="17"/>
        <v>0.89999999999999991</v>
      </c>
    </row>
    <row r="48" spans="2:35" x14ac:dyDescent="0.2">
      <c r="B48">
        <v>29</v>
      </c>
      <c r="C48" s="9" t="str">
        <f>IF(zony!AC48=0,"nezadáno",zony!D48)</f>
        <v>nezadáno</v>
      </c>
      <c r="D48" s="8">
        <f>IF(zony!AC48=1,IF(F48="A",AA48,IF(F48="B",AI48,0)),0)</f>
        <v>0</v>
      </c>
      <c r="E48" s="25" t="str">
        <f>IF(zony!AC48=1,IF(D48&gt;1,"větší než 1!","ok"),"nedef. zóna")</f>
        <v>nedef. zóna</v>
      </c>
      <c r="F48" s="45" t="s">
        <v>89</v>
      </c>
      <c r="G48" s="38"/>
      <c r="H48" s="20" t="s">
        <v>64</v>
      </c>
      <c r="I48" s="64" t="s">
        <v>362</v>
      </c>
      <c r="J48" s="64" t="s">
        <v>407</v>
      </c>
      <c r="AA48">
        <f t="shared" si="9"/>
        <v>0</v>
      </c>
      <c r="AB48">
        <f t="shared" si="10"/>
        <v>-1</v>
      </c>
      <c r="AC48">
        <f t="shared" si="11"/>
        <v>1</v>
      </c>
      <c r="AD48">
        <f t="shared" si="12"/>
        <v>0.3</v>
      </c>
      <c r="AE48">
        <f t="shared" si="13"/>
        <v>1</v>
      </c>
      <c r="AF48">
        <f t="shared" si="14"/>
        <v>0.89999999999999991</v>
      </c>
      <c r="AG48">
        <f t="shared" si="15"/>
        <v>2.0999999999999996</v>
      </c>
      <c r="AH48">
        <f t="shared" si="16"/>
        <v>0.89999999999999991</v>
      </c>
      <c r="AI48">
        <f t="shared" si="17"/>
        <v>0.89999999999999991</v>
      </c>
    </row>
    <row r="49" spans="2:35" x14ac:dyDescent="0.2">
      <c r="B49">
        <v>30</v>
      </c>
      <c r="C49" s="9" t="str">
        <f>IF(zony!AC49=0,"nezadáno",zony!D49)</f>
        <v>nezadáno</v>
      </c>
      <c r="D49" s="8">
        <f>IF(zony!AC49=1,IF(F49="A",AA49,IF(F49="B",AI49,0)),0)</f>
        <v>0</v>
      </c>
      <c r="E49" s="25" t="str">
        <f>IF(zony!AC49=1,IF(D49&gt;1,"větší než 1!","ok"),"nedef. zóna")</f>
        <v>nedef. zóna</v>
      </c>
      <c r="F49" s="45" t="s">
        <v>89</v>
      </c>
      <c r="G49" s="38"/>
      <c r="H49" s="20" t="s">
        <v>64</v>
      </c>
      <c r="I49" s="64" t="s">
        <v>362</v>
      </c>
      <c r="J49" s="64" t="s">
        <v>407</v>
      </c>
      <c r="AA49">
        <f t="shared" si="9"/>
        <v>0</v>
      </c>
      <c r="AB49">
        <f t="shared" si="10"/>
        <v>-1</v>
      </c>
      <c r="AC49">
        <f t="shared" si="11"/>
        <v>1</v>
      </c>
      <c r="AD49">
        <f t="shared" si="12"/>
        <v>0.3</v>
      </c>
      <c r="AE49">
        <f t="shared" si="13"/>
        <v>1</v>
      </c>
      <c r="AF49">
        <f t="shared" si="14"/>
        <v>0.89999999999999991</v>
      </c>
      <c r="AG49">
        <f t="shared" si="15"/>
        <v>2.0999999999999996</v>
      </c>
      <c r="AH49">
        <f t="shared" si="16"/>
        <v>0.89999999999999991</v>
      </c>
      <c r="AI49">
        <f t="shared" si="17"/>
        <v>0.89999999999999991</v>
      </c>
    </row>
    <row r="50" spans="2:35" x14ac:dyDescent="0.2">
      <c r="B50">
        <v>31</v>
      </c>
      <c r="C50" s="9" t="str">
        <f>IF(zony!AC50=0,"nezadáno",zony!D50)</f>
        <v>nezadáno</v>
      </c>
      <c r="D50" s="8">
        <f>IF(zony!AC50=1,IF(F50="A",AA50,IF(F50="B",AI50,0)),0)</f>
        <v>0</v>
      </c>
      <c r="E50" s="25" t="str">
        <f>IF(zony!AC50=1,IF(D50&gt;1,"větší než 1!","ok"),"nedef. zóna")</f>
        <v>nedef. zóna</v>
      </c>
      <c r="F50" s="45" t="s">
        <v>89</v>
      </c>
      <c r="G50" s="38"/>
      <c r="H50" s="20" t="s">
        <v>64</v>
      </c>
      <c r="I50" s="64" t="s">
        <v>362</v>
      </c>
      <c r="J50" s="64" t="s">
        <v>407</v>
      </c>
      <c r="AA50">
        <f t="shared" si="9"/>
        <v>0</v>
      </c>
      <c r="AB50">
        <f t="shared" si="10"/>
        <v>-1</v>
      </c>
      <c r="AC50">
        <f t="shared" si="11"/>
        <v>1</v>
      </c>
      <c r="AD50">
        <f t="shared" si="12"/>
        <v>0.3</v>
      </c>
      <c r="AE50">
        <f t="shared" si="13"/>
        <v>1</v>
      </c>
      <c r="AF50">
        <f t="shared" si="14"/>
        <v>0.89999999999999991</v>
      </c>
      <c r="AG50">
        <f t="shared" si="15"/>
        <v>2.0999999999999996</v>
      </c>
      <c r="AH50">
        <f t="shared" si="16"/>
        <v>0.89999999999999991</v>
      </c>
      <c r="AI50">
        <f t="shared" si="17"/>
        <v>0.89999999999999991</v>
      </c>
    </row>
    <row r="51" spans="2:35" x14ac:dyDescent="0.2">
      <c r="B51">
        <v>32</v>
      </c>
      <c r="C51" s="9" t="str">
        <f>IF(zony!AC51=0,"nezadáno",zony!D51)</f>
        <v>nezadáno</v>
      </c>
      <c r="D51" s="8">
        <f>IF(zony!AC51=1,IF(F51="A",AA51,IF(F51="B",AI51,0)),0)</f>
        <v>0</v>
      </c>
      <c r="E51" s="25" t="str">
        <f>IF(zony!AC51=1,IF(D51&gt;1,"větší než 1!","ok"),"nedef. zóna")</f>
        <v>nedef. zóna</v>
      </c>
      <c r="F51" s="45" t="s">
        <v>89</v>
      </c>
      <c r="G51" s="38"/>
      <c r="H51" s="20" t="s">
        <v>64</v>
      </c>
      <c r="I51" s="64" t="s">
        <v>362</v>
      </c>
      <c r="J51" s="64" t="s">
        <v>407</v>
      </c>
      <c r="AA51">
        <f t="shared" si="9"/>
        <v>0</v>
      </c>
      <c r="AB51">
        <f t="shared" si="10"/>
        <v>-1</v>
      </c>
      <c r="AC51">
        <f t="shared" si="11"/>
        <v>1</v>
      </c>
      <c r="AD51">
        <f t="shared" si="12"/>
        <v>0.3</v>
      </c>
      <c r="AE51">
        <f t="shared" si="13"/>
        <v>1</v>
      </c>
      <c r="AF51">
        <f t="shared" si="14"/>
        <v>0.89999999999999991</v>
      </c>
      <c r="AG51">
        <f t="shared" si="15"/>
        <v>2.0999999999999996</v>
      </c>
      <c r="AH51">
        <f t="shared" si="16"/>
        <v>0.89999999999999991</v>
      </c>
      <c r="AI51">
        <f t="shared" si="17"/>
        <v>0.89999999999999991</v>
      </c>
    </row>
    <row r="52" spans="2:35" x14ac:dyDescent="0.2">
      <c r="B52">
        <v>33</v>
      </c>
      <c r="C52" s="9" t="str">
        <f>IF(zony!AC52=0,"nezadáno",zony!D52)</f>
        <v>nezadáno</v>
      </c>
      <c r="D52" s="8">
        <f>IF(zony!AC52=1,IF(F52="A",AA52,IF(F52="B",AI52,0)),0)</f>
        <v>0</v>
      </c>
      <c r="E52" s="25" t="str">
        <f>IF(zony!AC52=1,IF(D52&gt;1,"větší než 1!","ok"),"nedef. zóna")</f>
        <v>nedef. zóna</v>
      </c>
      <c r="F52" s="45" t="s">
        <v>89</v>
      </c>
      <c r="G52" s="38"/>
      <c r="H52" s="20" t="s">
        <v>64</v>
      </c>
      <c r="I52" s="64" t="s">
        <v>362</v>
      </c>
      <c r="J52" s="64" t="s">
        <v>407</v>
      </c>
      <c r="AA52">
        <f t="shared" si="9"/>
        <v>0</v>
      </c>
      <c r="AB52">
        <f t="shared" si="10"/>
        <v>-1</v>
      </c>
      <c r="AC52">
        <f t="shared" si="11"/>
        <v>1</v>
      </c>
      <c r="AD52">
        <f t="shared" si="12"/>
        <v>0.3</v>
      </c>
      <c r="AE52">
        <f t="shared" si="13"/>
        <v>1</v>
      </c>
      <c r="AF52">
        <f t="shared" si="14"/>
        <v>0.89999999999999991</v>
      </c>
      <c r="AG52">
        <f t="shared" si="15"/>
        <v>2.0999999999999996</v>
      </c>
      <c r="AH52">
        <f t="shared" si="16"/>
        <v>0.89999999999999991</v>
      </c>
      <c r="AI52">
        <f t="shared" si="17"/>
        <v>0.89999999999999991</v>
      </c>
    </row>
    <row r="53" spans="2:35" x14ac:dyDescent="0.2">
      <c r="B53">
        <v>34</v>
      </c>
      <c r="C53" s="9" t="str">
        <f>IF(zony!AC53=0,"nezadáno",zony!D53)</f>
        <v>nezadáno</v>
      </c>
      <c r="D53" s="8">
        <f>IF(zony!AC53=1,IF(F53="A",AA53,IF(F53="B",AI53,0)),0)</f>
        <v>0</v>
      </c>
      <c r="E53" s="25" t="str">
        <f>IF(zony!AC53=1,IF(D53&gt;1,"větší než 1!","ok"),"nedef. zóna")</f>
        <v>nedef. zóna</v>
      </c>
      <c r="F53" s="45" t="s">
        <v>89</v>
      </c>
      <c r="G53" s="38"/>
      <c r="H53" s="20" t="s">
        <v>64</v>
      </c>
      <c r="I53" s="64" t="s">
        <v>362</v>
      </c>
      <c r="J53" s="64" t="s">
        <v>407</v>
      </c>
      <c r="AA53">
        <f t="shared" si="9"/>
        <v>0</v>
      </c>
      <c r="AB53">
        <f t="shared" si="10"/>
        <v>-1</v>
      </c>
      <c r="AC53">
        <f t="shared" si="11"/>
        <v>1</v>
      </c>
      <c r="AD53">
        <f t="shared" si="12"/>
        <v>0.3</v>
      </c>
      <c r="AE53">
        <f t="shared" si="13"/>
        <v>1</v>
      </c>
      <c r="AF53">
        <f t="shared" si="14"/>
        <v>0.89999999999999991</v>
      </c>
      <c r="AG53">
        <f t="shared" si="15"/>
        <v>2.0999999999999996</v>
      </c>
      <c r="AH53">
        <f t="shared" si="16"/>
        <v>0.89999999999999991</v>
      </c>
      <c r="AI53">
        <f t="shared" si="17"/>
        <v>0.89999999999999991</v>
      </c>
    </row>
    <row r="54" spans="2:35" x14ac:dyDescent="0.2">
      <c r="B54">
        <v>35</v>
      </c>
      <c r="C54" s="9" t="str">
        <f>IF(zony!AC54=0,"nezadáno",zony!D54)</f>
        <v>nezadáno</v>
      </c>
      <c r="D54" s="8">
        <f>IF(zony!AC54=1,IF(F54="A",AA54,IF(F54="B",AI54,0)),0)</f>
        <v>0</v>
      </c>
      <c r="E54" s="25" t="str">
        <f>IF(zony!AC54=1,IF(D54&gt;1,"větší než 1!","ok"),"nedef. zóna")</f>
        <v>nedef. zóna</v>
      </c>
      <c r="F54" s="45" t="s">
        <v>89</v>
      </c>
      <c r="G54" s="38"/>
      <c r="H54" s="20" t="s">
        <v>64</v>
      </c>
      <c r="I54" s="64" t="s">
        <v>362</v>
      </c>
      <c r="J54" s="64" t="s">
        <v>407</v>
      </c>
      <c r="AA54">
        <f t="shared" si="9"/>
        <v>0</v>
      </c>
      <c r="AB54">
        <f t="shared" si="10"/>
        <v>-1</v>
      </c>
      <c r="AC54">
        <f t="shared" si="11"/>
        <v>1</v>
      </c>
      <c r="AD54">
        <f t="shared" si="12"/>
        <v>0.3</v>
      </c>
      <c r="AE54">
        <f t="shared" si="13"/>
        <v>1</v>
      </c>
      <c r="AF54">
        <f t="shared" si="14"/>
        <v>0.89999999999999991</v>
      </c>
      <c r="AG54">
        <f t="shared" si="15"/>
        <v>2.0999999999999996</v>
      </c>
      <c r="AH54">
        <f t="shared" si="16"/>
        <v>0.89999999999999991</v>
      </c>
      <c r="AI54">
        <f t="shared" si="17"/>
        <v>0.89999999999999991</v>
      </c>
    </row>
    <row r="55" spans="2:35" x14ac:dyDescent="0.2">
      <c r="B55">
        <v>36</v>
      </c>
      <c r="C55" s="9" t="str">
        <f>IF(zony!AC55=0,"nezadáno",zony!D55)</f>
        <v>nezadáno</v>
      </c>
      <c r="D55" s="8">
        <f>IF(zony!AC55=1,IF(F55="A",AA55,IF(F55="B",AI55,0)),0)</f>
        <v>0</v>
      </c>
      <c r="E55" s="25" t="str">
        <f>IF(zony!AC55=1,IF(D55&gt;1,"větší než 1!","ok"),"nedef. zóna")</f>
        <v>nedef. zóna</v>
      </c>
      <c r="F55" s="45" t="s">
        <v>89</v>
      </c>
      <c r="G55" s="38"/>
      <c r="H55" s="20" t="s">
        <v>64</v>
      </c>
      <c r="I55" s="64" t="s">
        <v>362</v>
      </c>
      <c r="J55" s="64" t="s">
        <v>407</v>
      </c>
      <c r="AA55">
        <f t="shared" si="9"/>
        <v>0</v>
      </c>
      <c r="AB55">
        <f t="shared" si="10"/>
        <v>-1</v>
      </c>
      <c r="AC55">
        <f t="shared" si="11"/>
        <v>1</v>
      </c>
      <c r="AD55">
        <f t="shared" si="12"/>
        <v>0.3</v>
      </c>
      <c r="AE55">
        <f t="shared" si="13"/>
        <v>1</v>
      </c>
      <c r="AF55">
        <f t="shared" si="14"/>
        <v>0.89999999999999991</v>
      </c>
      <c r="AG55">
        <f t="shared" si="15"/>
        <v>2.0999999999999996</v>
      </c>
      <c r="AH55">
        <f t="shared" si="16"/>
        <v>0.89999999999999991</v>
      </c>
      <c r="AI55">
        <f t="shared" si="17"/>
        <v>0.89999999999999991</v>
      </c>
    </row>
    <row r="56" spans="2:35" x14ac:dyDescent="0.2">
      <c r="B56">
        <v>37</v>
      </c>
      <c r="C56" s="9" t="str">
        <f>IF(zony!AC56=0,"nezadáno",zony!D56)</f>
        <v>nezadáno</v>
      </c>
      <c r="D56" s="8">
        <f>IF(zony!AC56=1,IF(F56="A",AA56,IF(F56="B",AI56,0)),0)</f>
        <v>0</v>
      </c>
      <c r="E56" s="25" t="str">
        <f>IF(zony!AC56=1,IF(D56&gt;1,"větší než 1!","ok"),"nedef. zóna")</f>
        <v>nedef. zóna</v>
      </c>
      <c r="F56" s="45" t="s">
        <v>89</v>
      </c>
      <c r="G56" s="38"/>
      <c r="H56" s="20" t="s">
        <v>64</v>
      </c>
      <c r="I56" s="64" t="s">
        <v>362</v>
      </c>
      <c r="J56" s="64" t="s">
        <v>407</v>
      </c>
      <c r="AA56">
        <f t="shared" si="9"/>
        <v>0</v>
      </c>
      <c r="AB56">
        <f t="shared" si="10"/>
        <v>-1</v>
      </c>
      <c r="AC56">
        <f t="shared" si="11"/>
        <v>1</v>
      </c>
      <c r="AD56">
        <f t="shared" si="12"/>
        <v>0.3</v>
      </c>
      <c r="AE56">
        <f t="shared" si="13"/>
        <v>1</v>
      </c>
      <c r="AF56">
        <f t="shared" si="14"/>
        <v>0.89999999999999991</v>
      </c>
      <c r="AG56">
        <f t="shared" si="15"/>
        <v>2.0999999999999996</v>
      </c>
      <c r="AH56">
        <f t="shared" si="16"/>
        <v>0.89999999999999991</v>
      </c>
      <c r="AI56">
        <f t="shared" si="17"/>
        <v>0.89999999999999991</v>
      </c>
    </row>
    <row r="57" spans="2:35" x14ac:dyDescent="0.2">
      <c r="B57">
        <v>38</v>
      </c>
      <c r="C57" s="9" t="str">
        <f>IF(zony!AC57=0,"nezadáno",zony!D57)</f>
        <v>nezadáno</v>
      </c>
      <c r="D57" s="8">
        <f>IF(zony!AC57=1,IF(F57="A",AA57,IF(F57="B",AI57,0)),0)</f>
        <v>0</v>
      </c>
      <c r="E57" s="25" t="str">
        <f>IF(zony!AC57=1,IF(D57&gt;1,"větší než 1!","ok"),"nedef. zóna")</f>
        <v>nedef. zóna</v>
      </c>
      <c r="F57" s="45" t="s">
        <v>89</v>
      </c>
      <c r="G57" s="38"/>
      <c r="H57" s="20" t="s">
        <v>64</v>
      </c>
      <c r="I57" s="64" t="s">
        <v>362</v>
      </c>
      <c r="J57" s="64" t="s">
        <v>407</v>
      </c>
      <c r="AA57">
        <f t="shared" si="9"/>
        <v>0</v>
      </c>
      <c r="AB57">
        <f t="shared" si="10"/>
        <v>-1</v>
      </c>
      <c r="AC57">
        <f t="shared" si="11"/>
        <v>1</v>
      </c>
      <c r="AD57">
        <f t="shared" si="12"/>
        <v>0.3</v>
      </c>
      <c r="AE57">
        <f t="shared" si="13"/>
        <v>1</v>
      </c>
      <c r="AF57">
        <f t="shared" si="14"/>
        <v>0.89999999999999991</v>
      </c>
      <c r="AG57">
        <f t="shared" si="15"/>
        <v>2.0999999999999996</v>
      </c>
      <c r="AH57">
        <f t="shared" si="16"/>
        <v>0.89999999999999991</v>
      </c>
      <c r="AI57">
        <f t="shared" si="17"/>
        <v>0.89999999999999991</v>
      </c>
    </row>
    <row r="58" spans="2:35" x14ac:dyDescent="0.2">
      <c r="B58">
        <v>39</v>
      </c>
      <c r="C58" s="9" t="str">
        <f>IF(zony!AC58=0,"nezadáno",zony!D58)</f>
        <v>nezadáno</v>
      </c>
      <c r="D58" s="8">
        <f>IF(zony!AC58=1,IF(F58="A",AA58,IF(F58="B",AI58,0)),0)</f>
        <v>0</v>
      </c>
      <c r="E58" s="25" t="str">
        <f>IF(zony!AC58=1,IF(D58&gt;1,"větší než 1!","ok"),"nedef. zóna")</f>
        <v>nedef. zóna</v>
      </c>
      <c r="F58" s="45" t="s">
        <v>89</v>
      </c>
      <c r="G58" s="38"/>
      <c r="H58" s="20" t="s">
        <v>64</v>
      </c>
      <c r="I58" s="64" t="s">
        <v>362</v>
      </c>
      <c r="J58" s="64" t="s">
        <v>407</v>
      </c>
      <c r="AA58">
        <f t="shared" si="9"/>
        <v>0</v>
      </c>
      <c r="AB58">
        <f t="shared" si="10"/>
        <v>-1</v>
      </c>
      <c r="AC58">
        <f t="shared" si="11"/>
        <v>1</v>
      </c>
      <c r="AD58">
        <f t="shared" si="12"/>
        <v>0.3</v>
      </c>
      <c r="AE58">
        <f t="shared" si="13"/>
        <v>1</v>
      </c>
      <c r="AF58">
        <f t="shared" si="14"/>
        <v>0.89999999999999991</v>
      </c>
      <c r="AG58">
        <f t="shared" si="15"/>
        <v>2.0999999999999996</v>
      </c>
      <c r="AH58">
        <f t="shared" si="16"/>
        <v>0.89999999999999991</v>
      </c>
      <c r="AI58">
        <f t="shared" si="17"/>
        <v>0.89999999999999991</v>
      </c>
    </row>
    <row r="59" spans="2:35" x14ac:dyDescent="0.2">
      <c r="B59">
        <v>40</v>
      </c>
      <c r="C59" s="9" t="str">
        <f>IF(zony!AC59=0,"nezadáno",zony!D59)</f>
        <v>nezadáno</v>
      </c>
      <c r="D59" s="8">
        <f>IF(zony!AC59=1,IF(F59="A",AA59,IF(F59="B",AI59,0)),0)</f>
        <v>0</v>
      </c>
      <c r="E59" s="25" t="str">
        <f>IF(zony!AC59=1,IF(D59&gt;1,"větší než 1!","ok"),"nedef. zóna")</f>
        <v>nedef. zóna</v>
      </c>
      <c r="F59" s="45" t="s">
        <v>89</v>
      </c>
      <c r="G59" s="38"/>
      <c r="H59" s="20" t="s">
        <v>64</v>
      </c>
      <c r="I59" s="64" t="s">
        <v>362</v>
      </c>
      <c r="J59" s="64" t="s">
        <v>407</v>
      </c>
      <c r="AA59">
        <f t="shared" si="9"/>
        <v>0</v>
      </c>
      <c r="AB59">
        <f t="shared" si="10"/>
        <v>-1</v>
      </c>
      <c r="AC59">
        <f t="shared" si="11"/>
        <v>1</v>
      </c>
      <c r="AD59">
        <f t="shared" si="12"/>
        <v>0.3</v>
      </c>
      <c r="AE59">
        <f t="shared" si="13"/>
        <v>1</v>
      </c>
      <c r="AF59">
        <f t="shared" si="14"/>
        <v>0.89999999999999991</v>
      </c>
      <c r="AG59">
        <f t="shared" si="15"/>
        <v>2.0999999999999996</v>
      </c>
      <c r="AH59">
        <f t="shared" si="16"/>
        <v>0.89999999999999991</v>
      </c>
      <c r="AI59">
        <f t="shared" si="17"/>
        <v>0.89999999999999991</v>
      </c>
    </row>
    <row r="60" spans="2:35" x14ac:dyDescent="0.2">
      <c r="B60">
        <v>41</v>
      </c>
      <c r="C60" s="9" t="str">
        <f>IF(zony!AC60=0,"nezadáno",zony!D60)</f>
        <v>nezadáno</v>
      </c>
      <c r="D60" s="8">
        <f>IF(zony!AC60=1,IF(F60="A",AA60,IF(F60="B",AI60,0)),0)</f>
        <v>0</v>
      </c>
      <c r="E60" s="25" t="str">
        <f>IF(zony!AC60=1,IF(D60&gt;1,"větší než 1!","ok"),"nedef. zóna")</f>
        <v>nedef. zóna</v>
      </c>
      <c r="F60" s="45" t="s">
        <v>89</v>
      </c>
      <c r="G60" s="38"/>
      <c r="H60" s="20" t="s">
        <v>64</v>
      </c>
      <c r="I60" s="64" t="s">
        <v>362</v>
      </c>
      <c r="J60" s="64" t="s">
        <v>407</v>
      </c>
      <c r="AA60">
        <f t="shared" si="9"/>
        <v>0</v>
      </c>
      <c r="AB60">
        <f t="shared" si="10"/>
        <v>-1</v>
      </c>
      <c r="AC60">
        <f t="shared" si="11"/>
        <v>1</v>
      </c>
      <c r="AD60">
        <f t="shared" si="12"/>
        <v>0.3</v>
      </c>
      <c r="AE60">
        <f t="shared" si="13"/>
        <v>1</v>
      </c>
      <c r="AF60">
        <f t="shared" si="14"/>
        <v>0.89999999999999991</v>
      </c>
      <c r="AG60">
        <f t="shared" si="15"/>
        <v>2.0999999999999996</v>
      </c>
      <c r="AH60">
        <f t="shared" si="16"/>
        <v>0.89999999999999991</v>
      </c>
      <c r="AI60">
        <f t="shared" si="17"/>
        <v>0.89999999999999991</v>
      </c>
    </row>
    <row r="61" spans="2:35" x14ac:dyDescent="0.2">
      <c r="B61">
        <v>42</v>
      </c>
      <c r="C61" s="9" t="str">
        <f>IF(zony!AC61=0,"nezadáno",zony!D61)</f>
        <v>nezadáno</v>
      </c>
      <c r="D61" s="8">
        <f>IF(zony!AC61=1,IF(F61="A",AA61,IF(F61="B",AI61,0)),0)</f>
        <v>0</v>
      </c>
      <c r="E61" s="25" t="str">
        <f>IF(zony!AC61=1,IF(D61&gt;1,"větší než 1!","ok"),"nedef. zóna")</f>
        <v>nedef. zóna</v>
      </c>
      <c r="F61" s="45" t="s">
        <v>89</v>
      </c>
      <c r="G61" s="38"/>
      <c r="H61" s="20" t="s">
        <v>64</v>
      </c>
      <c r="I61" s="64" t="s">
        <v>362</v>
      </c>
      <c r="J61" s="64" t="s">
        <v>407</v>
      </c>
      <c r="AA61">
        <f t="shared" si="9"/>
        <v>0</v>
      </c>
      <c r="AB61">
        <f t="shared" si="10"/>
        <v>-1</v>
      </c>
      <c r="AC61">
        <f t="shared" si="11"/>
        <v>1</v>
      </c>
      <c r="AD61">
        <f t="shared" si="12"/>
        <v>0.3</v>
      </c>
      <c r="AE61">
        <f t="shared" si="13"/>
        <v>1</v>
      </c>
      <c r="AF61">
        <f t="shared" si="14"/>
        <v>0.89999999999999991</v>
      </c>
      <c r="AG61">
        <f t="shared" si="15"/>
        <v>2.0999999999999996</v>
      </c>
      <c r="AH61">
        <f t="shared" si="16"/>
        <v>0.89999999999999991</v>
      </c>
      <c r="AI61">
        <f t="shared" si="17"/>
        <v>0.89999999999999991</v>
      </c>
    </row>
    <row r="62" spans="2:35" x14ac:dyDescent="0.2">
      <c r="B62">
        <v>43</v>
      </c>
      <c r="C62" s="9" t="str">
        <f>IF(zony!AC62=0,"nezadáno",zony!D62)</f>
        <v>nezadáno</v>
      </c>
      <c r="D62" s="8">
        <f>IF(zony!AC62=1,IF(F62="A",AA62,IF(F62="B",AI62,0)),0)</f>
        <v>0</v>
      </c>
      <c r="E62" s="25" t="str">
        <f>IF(zony!AC62=1,IF(D62&gt;1,"větší než 1!","ok"),"nedef. zóna")</f>
        <v>nedef. zóna</v>
      </c>
      <c r="F62" s="45" t="s">
        <v>89</v>
      </c>
      <c r="G62" s="38"/>
      <c r="H62" s="20" t="s">
        <v>64</v>
      </c>
      <c r="I62" s="64" t="s">
        <v>362</v>
      </c>
      <c r="J62" s="64" t="s">
        <v>407</v>
      </c>
      <c r="AA62">
        <f t="shared" si="9"/>
        <v>0</v>
      </c>
      <c r="AB62">
        <f t="shared" si="10"/>
        <v>-1</v>
      </c>
      <c r="AC62">
        <f t="shared" si="11"/>
        <v>1</v>
      </c>
      <c r="AD62">
        <f t="shared" si="12"/>
        <v>0.3</v>
      </c>
      <c r="AE62">
        <f t="shared" si="13"/>
        <v>1</v>
      </c>
      <c r="AF62">
        <f t="shared" si="14"/>
        <v>0.89999999999999991</v>
      </c>
      <c r="AG62">
        <f t="shared" si="15"/>
        <v>2.0999999999999996</v>
      </c>
      <c r="AH62">
        <f t="shared" si="16"/>
        <v>0.89999999999999991</v>
      </c>
      <c r="AI62">
        <f t="shared" si="17"/>
        <v>0.89999999999999991</v>
      </c>
    </row>
    <row r="63" spans="2:35" x14ac:dyDescent="0.2">
      <c r="B63">
        <v>44</v>
      </c>
      <c r="C63" s="9" t="str">
        <f>IF(zony!AC63=0,"nezadáno",zony!D63)</f>
        <v>nezadáno</v>
      </c>
      <c r="D63" s="8">
        <f>IF(zony!AC63=1,IF(F63="A",AA63,IF(F63="B",AI63,0)),0)</f>
        <v>0</v>
      </c>
      <c r="E63" s="25" t="str">
        <f>IF(zony!AC63=1,IF(D63&gt;1,"větší než 1!","ok"),"nedef. zóna")</f>
        <v>nedef. zóna</v>
      </c>
      <c r="F63" s="45" t="s">
        <v>89</v>
      </c>
      <c r="G63" s="38"/>
      <c r="H63" s="20" t="s">
        <v>64</v>
      </c>
      <c r="I63" s="64" t="s">
        <v>362</v>
      </c>
      <c r="J63" s="64" t="s">
        <v>407</v>
      </c>
      <c r="AA63">
        <f t="shared" si="9"/>
        <v>0</v>
      </c>
      <c r="AB63">
        <f t="shared" si="10"/>
        <v>-1</v>
      </c>
      <c r="AC63">
        <f t="shared" si="11"/>
        <v>1</v>
      </c>
      <c r="AD63">
        <f t="shared" si="12"/>
        <v>0.3</v>
      </c>
      <c r="AE63">
        <f t="shared" si="13"/>
        <v>1</v>
      </c>
      <c r="AF63">
        <f t="shared" si="14"/>
        <v>0.89999999999999991</v>
      </c>
      <c r="AG63">
        <f t="shared" si="15"/>
        <v>2.0999999999999996</v>
      </c>
      <c r="AH63">
        <f t="shared" si="16"/>
        <v>0.89999999999999991</v>
      </c>
      <c r="AI63">
        <f t="shared" si="17"/>
        <v>0.89999999999999991</v>
      </c>
    </row>
    <row r="64" spans="2:35" x14ac:dyDescent="0.2">
      <c r="B64">
        <v>45</v>
      </c>
      <c r="C64" s="9" t="str">
        <f>IF(zony!AC64=0,"nezadáno",zony!D64)</f>
        <v>nezadáno</v>
      </c>
      <c r="D64" s="8">
        <f>IF(zony!AC64=1,IF(F64="A",AA64,IF(F64="B",AI64,0)),0)</f>
        <v>0</v>
      </c>
      <c r="E64" s="25" t="str">
        <f>IF(zony!AC64=1,IF(D64&gt;1,"větší než 1!","ok"),"nedef. zóna")</f>
        <v>nedef. zóna</v>
      </c>
      <c r="F64" s="45" t="s">
        <v>89</v>
      </c>
      <c r="G64" s="38"/>
      <c r="H64" s="20" t="s">
        <v>64</v>
      </c>
      <c r="I64" s="64" t="s">
        <v>362</v>
      </c>
      <c r="J64" s="64" t="s">
        <v>407</v>
      </c>
      <c r="AA64">
        <f t="shared" si="9"/>
        <v>0</v>
      </c>
      <c r="AB64">
        <f t="shared" si="10"/>
        <v>-1</v>
      </c>
      <c r="AC64">
        <f t="shared" si="11"/>
        <v>1</v>
      </c>
      <c r="AD64">
        <f t="shared" si="12"/>
        <v>0.3</v>
      </c>
      <c r="AE64">
        <f t="shared" si="13"/>
        <v>1</v>
      </c>
      <c r="AF64">
        <f t="shared" si="14"/>
        <v>0.89999999999999991</v>
      </c>
      <c r="AG64">
        <f t="shared" si="15"/>
        <v>2.0999999999999996</v>
      </c>
      <c r="AH64">
        <f t="shared" si="16"/>
        <v>0.89999999999999991</v>
      </c>
      <c r="AI64">
        <f t="shared" si="17"/>
        <v>0.89999999999999991</v>
      </c>
    </row>
    <row r="65" spans="2:35" x14ac:dyDescent="0.2">
      <c r="B65">
        <v>46</v>
      </c>
      <c r="C65" s="9" t="str">
        <f>IF(zony!AC65=0,"nezadáno",zony!D65)</f>
        <v>nezadáno</v>
      </c>
      <c r="D65" s="8">
        <f>IF(zony!AC65=1,IF(F65="A",AA65,IF(F65="B",AI65,0)),0)</f>
        <v>0</v>
      </c>
      <c r="E65" s="25" t="str">
        <f>IF(zony!AC65=1,IF(D65&gt;1,"větší než 1!","ok"),"nedef. zóna")</f>
        <v>nedef. zóna</v>
      </c>
      <c r="F65" s="45" t="s">
        <v>89</v>
      </c>
      <c r="G65" s="38"/>
      <c r="H65" s="20" t="s">
        <v>64</v>
      </c>
      <c r="I65" s="64" t="s">
        <v>362</v>
      </c>
      <c r="J65" s="64" t="s">
        <v>407</v>
      </c>
      <c r="AA65">
        <f t="shared" si="9"/>
        <v>0</v>
      </c>
      <c r="AB65">
        <f t="shared" si="10"/>
        <v>-1</v>
      </c>
      <c r="AC65">
        <f t="shared" si="11"/>
        <v>1</v>
      </c>
      <c r="AD65">
        <f t="shared" si="12"/>
        <v>0.3</v>
      </c>
      <c r="AE65">
        <f t="shared" si="13"/>
        <v>1</v>
      </c>
      <c r="AF65">
        <f t="shared" si="14"/>
        <v>0.89999999999999991</v>
      </c>
      <c r="AG65">
        <f t="shared" si="15"/>
        <v>2.0999999999999996</v>
      </c>
      <c r="AH65">
        <f t="shared" si="16"/>
        <v>0.89999999999999991</v>
      </c>
      <c r="AI65">
        <f t="shared" si="17"/>
        <v>0.89999999999999991</v>
      </c>
    </row>
    <row r="66" spans="2:35" x14ac:dyDescent="0.2">
      <c r="B66">
        <v>47</v>
      </c>
      <c r="C66" s="9" t="str">
        <f>IF(zony!AC66=0,"nezadáno",zony!D66)</f>
        <v>nezadáno</v>
      </c>
      <c r="D66" s="8">
        <f>IF(zony!AC66=1,IF(F66="A",AA66,IF(F66="B",AI66,0)),0)</f>
        <v>0</v>
      </c>
      <c r="E66" s="25" t="str">
        <f>IF(zony!AC66=1,IF(D66&gt;1,"větší než 1!","ok"),"nedef. zóna")</f>
        <v>nedef. zóna</v>
      </c>
      <c r="F66" s="45" t="s">
        <v>89</v>
      </c>
      <c r="G66" s="38"/>
      <c r="H66" s="20" t="s">
        <v>64</v>
      </c>
      <c r="I66" s="64" t="s">
        <v>362</v>
      </c>
      <c r="J66" s="64" t="s">
        <v>407</v>
      </c>
      <c r="AA66">
        <f t="shared" si="9"/>
        <v>0</v>
      </c>
      <c r="AB66">
        <f t="shared" si="10"/>
        <v>-1</v>
      </c>
      <c r="AC66">
        <f t="shared" si="11"/>
        <v>1</v>
      </c>
      <c r="AD66">
        <f t="shared" si="12"/>
        <v>0.3</v>
      </c>
      <c r="AE66">
        <f t="shared" si="13"/>
        <v>1</v>
      </c>
      <c r="AF66">
        <f t="shared" si="14"/>
        <v>0.89999999999999991</v>
      </c>
      <c r="AG66">
        <f t="shared" si="15"/>
        <v>2.0999999999999996</v>
      </c>
      <c r="AH66">
        <f t="shared" si="16"/>
        <v>0.89999999999999991</v>
      </c>
      <c r="AI66">
        <f t="shared" si="17"/>
        <v>0.89999999999999991</v>
      </c>
    </row>
    <row r="67" spans="2:35" x14ac:dyDescent="0.2">
      <c r="B67">
        <v>48</v>
      </c>
      <c r="C67" s="9" t="str">
        <f>IF(zony!AC67=0,"nezadáno",zony!D67)</f>
        <v>nezadáno</v>
      </c>
      <c r="D67" s="8">
        <f>IF(zony!AC67=1,IF(F67="A",AA67,IF(F67="B",AI67,0)),0)</f>
        <v>0</v>
      </c>
      <c r="E67" s="25" t="str">
        <f>IF(zony!AC67=1,IF(D67&gt;1,"větší než 1!","ok"),"nedef. zóna")</f>
        <v>nedef. zóna</v>
      </c>
      <c r="F67" s="45" t="s">
        <v>89</v>
      </c>
      <c r="G67" s="38"/>
      <c r="H67" s="20" t="s">
        <v>64</v>
      </c>
      <c r="I67" s="64" t="s">
        <v>362</v>
      </c>
      <c r="J67" s="64" t="s">
        <v>407</v>
      </c>
      <c r="AA67">
        <f t="shared" si="9"/>
        <v>0</v>
      </c>
      <c r="AB67">
        <f t="shared" si="10"/>
        <v>-1</v>
      </c>
      <c r="AC67">
        <f t="shared" si="11"/>
        <v>1</v>
      </c>
      <c r="AD67">
        <f t="shared" si="12"/>
        <v>0.3</v>
      </c>
      <c r="AE67">
        <f t="shared" si="13"/>
        <v>1</v>
      </c>
      <c r="AF67">
        <f t="shared" si="14"/>
        <v>0.89999999999999991</v>
      </c>
      <c r="AG67">
        <f t="shared" si="15"/>
        <v>2.0999999999999996</v>
      </c>
      <c r="AH67">
        <f t="shared" si="16"/>
        <v>0.89999999999999991</v>
      </c>
      <c r="AI67">
        <f t="shared" si="17"/>
        <v>0.89999999999999991</v>
      </c>
    </row>
    <row r="68" spans="2:35" x14ac:dyDescent="0.2">
      <c r="B68">
        <v>49</v>
      </c>
      <c r="C68" s="9" t="str">
        <f>IF(zony!AC68=0,"nezadáno",zony!D68)</f>
        <v>nezadáno</v>
      </c>
      <c r="D68" s="8">
        <f>IF(zony!AC68=1,IF(F68="A",AA68,IF(F68="B",AI68,0)),0)</f>
        <v>0</v>
      </c>
      <c r="E68" s="25" t="str">
        <f>IF(zony!AC68=1,IF(D68&gt;1,"větší než 1!","ok"),"nedef. zóna")</f>
        <v>nedef. zóna</v>
      </c>
      <c r="F68" s="45" t="s">
        <v>89</v>
      </c>
      <c r="G68" s="38"/>
      <c r="H68" s="20" t="s">
        <v>64</v>
      </c>
      <c r="I68" s="64" t="s">
        <v>362</v>
      </c>
      <c r="J68" s="64" t="s">
        <v>407</v>
      </c>
      <c r="AA68">
        <f t="shared" si="9"/>
        <v>0</v>
      </c>
      <c r="AB68">
        <f t="shared" si="10"/>
        <v>-1</v>
      </c>
      <c r="AC68">
        <f t="shared" si="11"/>
        <v>1</v>
      </c>
      <c r="AD68">
        <f t="shared" si="12"/>
        <v>0.3</v>
      </c>
      <c r="AE68">
        <f t="shared" si="13"/>
        <v>1</v>
      </c>
      <c r="AF68">
        <f t="shared" si="14"/>
        <v>0.89999999999999991</v>
      </c>
      <c r="AG68">
        <f t="shared" si="15"/>
        <v>2.0999999999999996</v>
      </c>
      <c r="AH68">
        <f t="shared" si="16"/>
        <v>0.89999999999999991</v>
      </c>
      <c r="AI68">
        <f t="shared" si="17"/>
        <v>0.89999999999999991</v>
      </c>
    </row>
    <row r="69" spans="2:35" x14ac:dyDescent="0.2">
      <c r="B69">
        <v>50</v>
      </c>
      <c r="C69" s="9" t="str">
        <f>IF(zony!AC69=0,"nezadáno",zony!D69)</f>
        <v>nezadáno</v>
      </c>
      <c r="D69" s="8">
        <f>IF(zony!AC69=1,IF(F69="A",AA69,IF(F69="B",AI69,0)),0)</f>
        <v>0</v>
      </c>
      <c r="E69" s="25" t="str">
        <f>IF(zony!AC69=1,IF(D69&gt;1,"větší než 1!","ok"),"nedef. zóna")</f>
        <v>nedef. zóna</v>
      </c>
      <c r="F69" s="45" t="s">
        <v>89</v>
      </c>
      <c r="G69" s="38"/>
      <c r="H69" s="20" t="s">
        <v>64</v>
      </c>
      <c r="I69" s="64" t="s">
        <v>362</v>
      </c>
      <c r="J69" s="64" t="s">
        <v>407</v>
      </c>
      <c r="AA69">
        <f t="shared" si="9"/>
        <v>0</v>
      </c>
      <c r="AB69">
        <f t="shared" si="10"/>
        <v>-1</v>
      </c>
      <c r="AC69">
        <f t="shared" si="11"/>
        <v>1</v>
      </c>
      <c r="AD69">
        <f t="shared" si="12"/>
        <v>0.3</v>
      </c>
      <c r="AE69">
        <f t="shared" si="13"/>
        <v>1</v>
      </c>
      <c r="AF69">
        <f t="shared" si="14"/>
        <v>0.89999999999999991</v>
      </c>
      <c r="AG69">
        <f t="shared" si="15"/>
        <v>2.0999999999999996</v>
      </c>
      <c r="AH69">
        <f t="shared" si="16"/>
        <v>0.89999999999999991</v>
      </c>
      <c r="AI69">
        <f t="shared" si="17"/>
        <v>0.89999999999999991</v>
      </c>
    </row>
    <row r="100" spans="27:28" x14ac:dyDescent="0.2">
      <c r="AA100" t="s">
        <v>377</v>
      </c>
      <c r="AB100">
        <v>0.3</v>
      </c>
    </row>
    <row r="101" spans="27:28" x14ac:dyDescent="0.2">
      <c r="AA101" t="s">
        <v>378</v>
      </c>
      <c r="AB101">
        <v>0.4</v>
      </c>
    </row>
    <row r="102" spans="27:28" x14ac:dyDescent="0.2">
      <c r="AA102" t="s">
        <v>379</v>
      </c>
      <c r="AB102">
        <v>0.3</v>
      </c>
    </row>
    <row r="103" spans="27:28" x14ac:dyDescent="0.2">
      <c r="AA103" t="s">
        <v>380</v>
      </c>
      <c r="AB103">
        <v>0.3</v>
      </c>
    </row>
    <row r="104" spans="27:28" x14ac:dyDescent="0.2">
      <c r="AA104" t="s">
        <v>381</v>
      </c>
      <c r="AB104">
        <v>0.7</v>
      </c>
    </row>
    <row r="105" spans="27:28" x14ac:dyDescent="0.2">
      <c r="AA105" t="s">
        <v>382</v>
      </c>
      <c r="AB105">
        <v>0.6</v>
      </c>
    </row>
    <row r="106" spans="27:28" x14ac:dyDescent="0.2">
      <c r="AA106" t="s">
        <v>383</v>
      </c>
      <c r="AB106">
        <v>0.8</v>
      </c>
    </row>
    <row r="107" spans="27:28" x14ac:dyDescent="0.2">
      <c r="AA107" t="s">
        <v>384</v>
      </c>
      <c r="AB107">
        <v>0.9</v>
      </c>
    </row>
    <row r="108" spans="27:28" x14ac:dyDescent="0.2">
      <c r="AA108" t="s">
        <v>385</v>
      </c>
      <c r="AB108">
        <v>0.8</v>
      </c>
    </row>
    <row r="109" spans="27:28" x14ac:dyDescent="0.2">
      <c r="AA109" t="s">
        <v>386</v>
      </c>
      <c r="AB109">
        <v>0.7</v>
      </c>
    </row>
    <row r="110" spans="27:28" x14ac:dyDescent="0.2">
      <c r="AA110" t="s">
        <v>387</v>
      </c>
      <c r="AB110">
        <v>0.9</v>
      </c>
    </row>
    <row r="111" spans="27:28" x14ac:dyDescent="0.2">
      <c r="AA111" t="s">
        <v>388</v>
      </c>
      <c r="AB111">
        <v>0.95</v>
      </c>
    </row>
    <row r="112" spans="27:28" x14ac:dyDescent="0.2">
      <c r="AA112" t="s">
        <v>389</v>
      </c>
      <c r="AB112">
        <v>0.98</v>
      </c>
    </row>
    <row r="113" spans="27:28" x14ac:dyDescent="0.2">
      <c r="AA113" t="s">
        <v>390</v>
      </c>
      <c r="AB113">
        <v>0.98</v>
      </c>
    </row>
    <row r="114" spans="27:28" x14ac:dyDescent="0.2">
      <c r="AA114" t="s">
        <v>391</v>
      </c>
      <c r="AB114">
        <v>0.6</v>
      </c>
    </row>
    <row r="115" spans="27:28" x14ac:dyDescent="0.2">
      <c r="AA115" t="s">
        <v>392</v>
      </c>
      <c r="AB115">
        <v>0.8</v>
      </c>
    </row>
    <row r="116" spans="27:28" x14ac:dyDescent="0.2">
      <c r="AA116" t="s">
        <v>393</v>
      </c>
      <c r="AB116">
        <v>0.95</v>
      </c>
    </row>
    <row r="117" spans="27:28" x14ac:dyDescent="0.2">
      <c r="AA117" t="s">
        <v>394</v>
      </c>
      <c r="AB117">
        <v>0.4</v>
      </c>
    </row>
    <row r="118" spans="27:28" x14ac:dyDescent="0.2">
      <c r="AA118" t="s">
        <v>407</v>
      </c>
      <c r="AB118">
        <v>0.3</v>
      </c>
    </row>
    <row r="119" spans="27:28" x14ac:dyDescent="0.2">
      <c r="AA119" t="s">
        <v>395</v>
      </c>
      <c r="AB119">
        <v>0</v>
      </c>
    </row>
    <row r="120" spans="27:28" x14ac:dyDescent="0.2">
      <c r="AA120" t="s">
        <v>396</v>
      </c>
      <c r="AB120">
        <v>0.2</v>
      </c>
    </row>
    <row r="121" spans="27:28" x14ac:dyDescent="0.2">
      <c r="AA121" t="s">
        <v>397</v>
      </c>
      <c r="AB121">
        <v>0.4</v>
      </c>
    </row>
    <row r="122" spans="27:28" x14ac:dyDescent="0.2">
      <c r="AA122" t="s">
        <v>398</v>
      </c>
      <c r="AB122">
        <v>0</v>
      </c>
    </row>
    <row r="123" spans="27:28" x14ac:dyDescent="0.2">
      <c r="AA123" t="s">
        <v>399</v>
      </c>
      <c r="AB123">
        <v>0.6</v>
      </c>
    </row>
    <row r="124" spans="27:28" x14ac:dyDescent="0.2">
      <c r="AA124" t="s">
        <v>406</v>
      </c>
      <c r="AB124">
        <v>0.9</v>
      </c>
    </row>
    <row r="125" spans="27:28" x14ac:dyDescent="0.2">
      <c r="AA125" t="s">
        <v>400</v>
      </c>
      <c r="AB125">
        <v>0.5</v>
      </c>
    </row>
    <row r="126" spans="27:28" x14ac:dyDescent="0.2">
      <c r="AA126" t="s">
        <v>401</v>
      </c>
      <c r="AB126">
        <v>0.9</v>
      </c>
    </row>
    <row r="127" spans="27:28" x14ac:dyDescent="0.2">
      <c r="AA127" t="s">
        <v>402</v>
      </c>
      <c r="AB127">
        <v>0.98</v>
      </c>
    </row>
    <row r="128" spans="27:28" x14ac:dyDescent="0.2">
      <c r="AA128" t="s">
        <v>403</v>
      </c>
      <c r="AB128">
        <v>0.5</v>
      </c>
    </row>
    <row r="129" spans="27:28" x14ac:dyDescent="0.2">
      <c r="AA129" t="s">
        <v>404</v>
      </c>
      <c r="AB129">
        <v>0.5</v>
      </c>
    </row>
    <row r="130" spans="27:28" x14ac:dyDescent="0.2">
      <c r="AA130" t="s">
        <v>405</v>
      </c>
      <c r="AB130">
        <v>0.98</v>
      </c>
    </row>
    <row r="131" spans="27:28" x14ac:dyDescent="0.2">
      <c r="AA131" t="s">
        <v>408</v>
      </c>
      <c r="AB131">
        <v>0.25</v>
      </c>
    </row>
    <row r="132" spans="27:28" x14ac:dyDescent="0.2">
      <c r="AA132" t="s">
        <v>409</v>
      </c>
      <c r="AB132">
        <v>0.3</v>
      </c>
    </row>
    <row r="133" spans="27:28" x14ac:dyDescent="0.2">
      <c r="AA133" t="s">
        <v>410</v>
      </c>
      <c r="AB133">
        <v>0.6</v>
      </c>
    </row>
    <row r="134" spans="27:28" x14ac:dyDescent="0.2">
      <c r="AA134" t="s">
        <v>411</v>
      </c>
      <c r="AB134">
        <v>0.5</v>
      </c>
    </row>
    <row r="135" spans="27:28" x14ac:dyDescent="0.2">
      <c r="AA135" t="s">
        <v>412</v>
      </c>
      <c r="AB135">
        <v>0.4</v>
      </c>
    </row>
    <row r="136" spans="27:28" x14ac:dyDescent="0.2">
      <c r="AA136" t="s">
        <v>413</v>
      </c>
      <c r="AB136">
        <v>0.4</v>
      </c>
    </row>
    <row r="137" spans="27:28" x14ac:dyDescent="0.2">
      <c r="AA137" t="s">
        <v>414</v>
      </c>
      <c r="AB137">
        <v>0.3</v>
      </c>
    </row>
    <row r="138" spans="27:28" x14ac:dyDescent="0.2">
      <c r="AA138" t="s">
        <v>415</v>
      </c>
      <c r="AB138">
        <v>0.2</v>
      </c>
    </row>
    <row r="139" spans="27:28" x14ac:dyDescent="0.2">
      <c r="AA139" t="s">
        <v>416</v>
      </c>
      <c r="AB139">
        <v>0.4</v>
      </c>
    </row>
    <row r="140" spans="27:28" x14ac:dyDescent="0.2">
      <c r="AA140" t="s">
        <v>417</v>
      </c>
      <c r="AB140">
        <v>0.4</v>
      </c>
    </row>
    <row r="141" spans="27:28" x14ac:dyDescent="0.2">
      <c r="AA141" t="s">
        <v>418</v>
      </c>
      <c r="AB141">
        <v>0.2</v>
      </c>
    </row>
    <row r="142" spans="27:28" x14ac:dyDescent="0.2">
      <c r="AA142" t="s">
        <v>419</v>
      </c>
      <c r="AB142">
        <v>0.4</v>
      </c>
    </row>
    <row r="143" spans="27:28" x14ac:dyDescent="0.2">
      <c r="AA143" t="s">
        <v>420</v>
      </c>
      <c r="AB143">
        <v>0</v>
      </c>
    </row>
    <row r="144" spans="27:28" x14ac:dyDescent="0.2">
      <c r="AA144" t="s">
        <v>421</v>
      </c>
      <c r="AB144">
        <v>0.4</v>
      </c>
    </row>
    <row r="145" spans="27:28" x14ac:dyDescent="0.2">
      <c r="AA145" t="s">
        <v>422</v>
      </c>
      <c r="AB145">
        <v>0.4</v>
      </c>
    </row>
    <row r="146" spans="27:28" x14ac:dyDescent="0.2">
      <c r="AA146" t="s">
        <v>423</v>
      </c>
      <c r="AB146">
        <v>0</v>
      </c>
    </row>
    <row r="147" spans="27:28" x14ac:dyDescent="0.2">
      <c r="AA147" t="s">
        <v>424</v>
      </c>
      <c r="AB147">
        <v>0</v>
      </c>
    </row>
    <row r="148" spans="27:28" x14ac:dyDescent="0.2">
      <c r="AA148" t="s">
        <v>425</v>
      </c>
      <c r="AB148">
        <v>0</v>
      </c>
    </row>
    <row r="149" spans="27:28" x14ac:dyDescent="0.2">
      <c r="AA149" t="s">
        <v>426</v>
      </c>
      <c r="AB149">
        <v>0.7</v>
      </c>
    </row>
    <row r="150" spans="27:28" x14ac:dyDescent="0.2">
      <c r="AA150" t="s">
        <v>427</v>
      </c>
      <c r="AB150">
        <v>0</v>
      </c>
    </row>
    <row r="151" spans="27:28" x14ac:dyDescent="0.2">
      <c r="AA151" t="s">
        <v>428</v>
      </c>
      <c r="AB151">
        <v>0</v>
      </c>
    </row>
    <row r="152" spans="27:28" x14ac:dyDescent="0.2">
      <c r="AA152" t="s">
        <v>429</v>
      </c>
      <c r="AB152">
        <v>0.2</v>
      </c>
    </row>
    <row r="153" spans="27:28" x14ac:dyDescent="0.2">
      <c r="AA153" t="s">
        <v>430</v>
      </c>
      <c r="AB153">
        <v>0.2</v>
      </c>
    </row>
    <row r="154" spans="27:28" x14ac:dyDescent="0.2">
      <c r="AA154" t="s">
        <v>431</v>
      </c>
      <c r="AB154">
        <v>0</v>
      </c>
    </row>
    <row r="155" spans="27:28" x14ac:dyDescent="0.2">
      <c r="AA155" t="s">
        <v>432</v>
      </c>
      <c r="AB155">
        <v>0.2</v>
      </c>
    </row>
    <row r="156" spans="27:28" x14ac:dyDescent="0.2">
      <c r="AA156" t="s">
        <v>433</v>
      </c>
      <c r="AB156">
        <v>0.4</v>
      </c>
    </row>
    <row r="157" spans="27:28" x14ac:dyDescent="0.2">
      <c r="AA157" t="s">
        <v>434</v>
      </c>
      <c r="AB157">
        <v>0.2</v>
      </c>
    </row>
    <row r="158" spans="27:28" x14ac:dyDescent="0.2">
      <c r="AA158" t="s">
        <v>435</v>
      </c>
      <c r="AB158">
        <v>0.2</v>
      </c>
    </row>
    <row r="159" spans="27:28" x14ac:dyDescent="0.2">
      <c r="AA159" t="s">
        <v>436</v>
      </c>
      <c r="AB159">
        <v>0</v>
      </c>
    </row>
    <row r="160" spans="27:28" x14ac:dyDescent="0.2">
      <c r="AA160" t="s">
        <v>437</v>
      </c>
      <c r="AB160">
        <v>0.4</v>
      </c>
    </row>
    <row r="161" spans="27:28" x14ac:dyDescent="0.2">
      <c r="AA161" t="s">
        <v>438</v>
      </c>
      <c r="AB161">
        <v>0.6</v>
      </c>
    </row>
    <row r="162" spans="27:28" x14ac:dyDescent="0.2">
      <c r="AA162" t="s">
        <v>439</v>
      </c>
      <c r="AB162">
        <v>0</v>
      </c>
    </row>
    <row r="163" spans="27:28" x14ac:dyDescent="0.2">
      <c r="AA163" t="s">
        <v>440</v>
      </c>
      <c r="AB163">
        <v>0</v>
      </c>
    </row>
    <row r="164" spans="27:28" x14ac:dyDescent="0.2">
      <c r="AA164" t="s">
        <v>441</v>
      </c>
      <c r="AB164">
        <v>0.4</v>
      </c>
    </row>
    <row r="165" spans="27:28" x14ac:dyDescent="0.2">
      <c r="AA165" t="s">
        <v>442</v>
      </c>
      <c r="AB165">
        <v>0.5</v>
      </c>
    </row>
    <row r="166" spans="27:28" x14ac:dyDescent="0.2">
      <c r="AA166" t="s">
        <v>443</v>
      </c>
      <c r="AB166">
        <v>0</v>
      </c>
    </row>
    <row r="167" spans="27:28" x14ac:dyDescent="0.2">
      <c r="AA167" t="s">
        <v>444</v>
      </c>
      <c r="AB167">
        <v>0.2</v>
      </c>
    </row>
    <row r="168" spans="27:28" x14ac:dyDescent="0.2">
      <c r="AA168" t="s">
        <v>445</v>
      </c>
      <c r="AB168">
        <v>0.6</v>
      </c>
    </row>
    <row r="169" spans="27:28" x14ac:dyDescent="0.2">
      <c r="AA169" t="s">
        <v>446</v>
      </c>
      <c r="AB169">
        <v>0</v>
      </c>
    </row>
    <row r="170" spans="27:28" x14ac:dyDescent="0.2">
      <c r="AA170" t="s">
        <v>447</v>
      </c>
      <c r="AB170">
        <v>0.2</v>
      </c>
    </row>
    <row r="171" spans="27:28" x14ac:dyDescent="0.2">
      <c r="AA171" t="s">
        <v>448</v>
      </c>
      <c r="AB171">
        <v>0</v>
      </c>
    </row>
    <row r="172" spans="27:28" x14ac:dyDescent="0.2">
      <c r="AA172" t="s">
        <v>449</v>
      </c>
      <c r="AB172">
        <v>0.5</v>
      </c>
    </row>
    <row r="173" spans="27:28" x14ac:dyDescent="0.2">
      <c r="AA173" t="s">
        <v>450</v>
      </c>
      <c r="AB173">
        <v>0</v>
      </c>
    </row>
    <row r="174" spans="27:28" x14ac:dyDescent="0.2">
      <c r="AA174" t="s">
        <v>455</v>
      </c>
      <c r="AB174">
        <v>0</v>
      </c>
    </row>
    <row r="175" spans="27:28" x14ac:dyDescent="0.2">
      <c r="AA175" t="s">
        <v>451</v>
      </c>
      <c r="AB175">
        <v>0.9</v>
      </c>
    </row>
    <row r="176" spans="27:28" x14ac:dyDescent="0.2">
      <c r="AA176" t="s">
        <v>452</v>
      </c>
      <c r="AB176">
        <v>0.3</v>
      </c>
    </row>
    <row r="177" spans="27:28" x14ac:dyDescent="0.2">
      <c r="AA177" t="s">
        <v>453</v>
      </c>
      <c r="AB177">
        <v>0.95</v>
      </c>
    </row>
    <row r="178" spans="27:28" x14ac:dyDescent="0.2">
      <c r="AA178" t="s">
        <v>454</v>
      </c>
      <c r="AB178">
        <v>0.8</v>
      </c>
    </row>
  </sheetData>
  <sheetProtection sheet="1" objects="1" scenarios="1"/>
  <protectedRanges>
    <protectedRange sqref="F20:J69" name="fo"/>
  </protectedRanges>
  <mergeCells count="1">
    <mergeCell ref="H17:J17"/>
  </mergeCells>
  <conditionalFormatting sqref="C20:C69">
    <cfRule type="containsText" dxfId="54" priority="41" operator="containsText" text="nezadáno">
      <formula>NOT(ISERROR(SEARCH("nezadáno",C20)))</formula>
    </cfRule>
  </conditionalFormatting>
  <dataValidations count="4">
    <dataValidation type="list" allowBlank="1" showInputMessage="1" showErrorMessage="1" sqref="H20:H69">
      <formula1>fozaklad</formula1>
    </dataValidation>
    <dataValidation type="list" allowBlank="1" showInputMessage="1" showErrorMessage="1" sqref="I20:I69">
      <formula1>fofoc</formula1>
    </dataValidation>
    <dataValidation type="list" allowBlank="1" showInputMessage="1" showErrorMessage="1" sqref="F20:F69">
      <formula1>foabc</formula1>
    </dataValidation>
    <dataValidation type="list" allowBlank="1" showInputMessage="1" showErrorMessage="1" sqref="J20:J69">
      <formula1>fofa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H152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9.42578125" customWidth="1"/>
    <col min="9" max="9" width="22.28515625" customWidth="1"/>
    <col min="10" max="10" width="10.42578125" customWidth="1"/>
    <col min="11" max="11" width="39.28515625" customWidth="1"/>
    <col min="12" max="12" width="14.7109375" customWidth="1"/>
    <col min="13" max="13" width="29.5703125" customWidth="1"/>
    <col min="14" max="14" width="13.42578125" customWidth="1"/>
    <col min="15" max="15" width="30.5703125" customWidth="1"/>
    <col min="27" max="29" width="0" hidden="1" customWidth="1"/>
    <col min="30" max="31" width="18.7109375" hidden="1" customWidth="1"/>
    <col min="32" max="35" width="0" hidden="1" customWidth="1"/>
    <col min="36" max="36" width="11.140625" hidden="1" customWidth="1"/>
    <col min="37" max="37" width="12.42578125" hidden="1" customWidth="1"/>
    <col min="38" max="39" width="0" hidden="1" customWidth="1"/>
    <col min="40" max="40" width="18.7109375" hidden="1" customWidth="1"/>
    <col min="41" max="41" width="12.28515625" hidden="1" customWidth="1"/>
    <col min="42" max="42" width="18.7109375" hidden="1" customWidth="1"/>
    <col min="43" max="43" width="0" hidden="1" customWidth="1"/>
    <col min="44" max="44" width="10.140625" hidden="1" customWidth="1"/>
    <col min="45" max="45" width="0" hidden="1" customWidth="1"/>
    <col min="46" max="48" width="18.7109375" hidden="1" customWidth="1"/>
    <col min="49" max="78" width="0" hidden="1" customWidth="1"/>
  </cols>
  <sheetData>
    <row r="1" spans="1:60" ht="4.9000000000000004" customHeight="1" x14ac:dyDescent="0.2"/>
    <row r="2" spans="1:60" s="166" customFormat="1" ht="23.25" x14ac:dyDescent="0.2">
      <c r="A2" s="165">
        <v>6</v>
      </c>
      <c r="B2" s="165" t="s">
        <v>635</v>
      </c>
      <c r="F2" s="167" t="s">
        <v>694</v>
      </c>
      <c r="AU2" s="166">
        <v>3000</v>
      </c>
      <c r="AV2" s="166">
        <v>3001</v>
      </c>
      <c r="AW2" s="166">
        <v>3002</v>
      </c>
      <c r="AX2" s="166">
        <v>3003</v>
      </c>
      <c r="AY2" s="166">
        <v>5000</v>
      </c>
      <c r="AZ2" s="166">
        <v>5001</v>
      </c>
      <c r="BA2" s="166">
        <v>5002</v>
      </c>
      <c r="BB2" s="166">
        <v>5003</v>
      </c>
      <c r="BC2" s="166">
        <v>7500</v>
      </c>
      <c r="BD2" s="166">
        <v>7501</v>
      </c>
      <c r="BE2" s="166">
        <v>7502</v>
      </c>
      <c r="BF2" s="166">
        <v>7503</v>
      </c>
      <c r="BH2" s="166" t="s">
        <v>89</v>
      </c>
    </row>
    <row r="3" spans="1:60" x14ac:dyDescent="0.2">
      <c r="AA3" t="s">
        <v>142</v>
      </c>
      <c r="AB3">
        <v>0</v>
      </c>
      <c r="AC3" t="s">
        <v>239</v>
      </c>
      <c r="AD3">
        <v>0.12</v>
      </c>
      <c r="AF3" t="s">
        <v>142</v>
      </c>
      <c r="AG3">
        <v>0</v>
      </c>
      <c r="AI3" t="s">
        <v>270</v>
      </c>
      <c r="AJ3">
        <v>0</v>
      </c>
      <c r="AL3" t="s">
        <v>262</v>
      </c>
      <c r="AM3">
        <v>300</v>
      </c>
      <c r="AN3" t="s">
        <v>265</v>
      </c>
      <c r="AO3" t="s">
        <v>287</v>
      </c>
      <c r="AQ3" t="s">
        <v>274</v>
      </c>
      <c r="AR3">
        <v>0</v>
      </c>
      <c r="AS3" t="s">
        <v>341</v>
      </c>
      <c r="AT3">
        <v>1</v>
      </c>
      <c r="AU3">
        <v>0</v>
      </c>
      <c r="AV3">
        <v>0.5</v>
      </c>
      <c r="AW3">
        <v>0.55000000000000004</v>
      </c>
      <c r="AX3">
        <v>0.6</v>
      </c>
      <c r="AY3">
        <v>0</v>
      </c>
      <c r="AZ3">
        <v>0.47</v>
      </c>
      <c r="BA3">
        <v>0.52</v>
      </c>
      <c r="BB3">
        <v>0.56999999999999995</v>
      </c>
      <c r="BC3">
        <v>0</v>
      </c>
      <c r="BD3">
        <v>0.44</v>
      </c>
      <c r="BE3">
        <v>0.49</v>
      </c>
      <c r="BF3">
        <v>0.54</v>
      </c>
      <c r="BH3" t="s">
        <v>147</v>
      </c>
    </row>
    <row r="4" spans="1:60" ht="15.75" x14ac:dyDescent="0.3">
      <c r="B4" s="6" t="s">
        <v>9</v>
      </c>
      <c r="C4" s="6" t="s">
        <v>631</v>
      </c>
      <c r="D4" s="6"/>
      <c r="E4" s="6"/>
      <c r="F4" s="6"/>
      <c r="G4" s="6"/>
      <c r="AA4" t="s">
        <v>67</v>
      </c>
      <c r="AB4">
        <v>1</v>
      </c>
      <c r="AC4" t="s">
        <v>240</v>
      </c>
      <c r="AD4">
        <v>0.36</v>
      </c>
      <c r="AF4" t="s">
        <v>260</v>
      </c>
      <c r="AG4">
        <v>50</v>
      </c>
      <c r="AI4" t="s">
        <v>271</v>
      </c>
      <c r="AJ4">
        <v>1</v>
      </c>
      <c r="AL4" t="s">
        <v>263</v>
      </c>
      <c r="AM4">
        <v>500</v>
      </c>
      <c r="AN4" t="s">
        <v>266</v>
      </c>
      <c r="AO4" t="s">
        <v>288</v>
      </c>
      <c r="AQ4" t="s">
        <v>275</v>
      </c>
      <c r="AR4">
        <v>1</v>
      </c>
      <c r="AS4" t="s">
        <v>342</v>
      </c>
      <c r="AT4">
        <v>2</v>
      </c>
      <c r="AU4">
        <v>0</v>
      </c>
      <c r="AV4">
        <v>0.57999999999999996</v>
      </c>
      <c r="AW4">
        <v>0.63</v>
      </c>
      <c r="AX4">
        <v>0.67</v>
      </c>
      <c r="AY4">
        <v>0</v>
      </c>
      <c r="AZ4">
        <v>0.59</v>
      </c>
      <c r="BA4">
        <v>0.63</v>
      </c>
      <c r="BB4">
        <v>0.66</v>
      </c>
      <c r="BC4">
        <v>0</v>
      </c>
      <c r="BD4">
        <v>0.59</v>
      </c>
      <c r="BE4">
        <v>0.62</v>
      </c>
      <c r="BF4">
        <v>0.65</v>
      </c>
      <c r="BH4" t="s">
        <v>148</v>
      </c>
    </row>
    <row r="5" spans="1:60" x14ac:dyDescent="0.2">
      <c r="B5" s="6"/>
      <c r="C5" s="6" t="s">
        <v>65</v>
      </c>
      <c r="D5" s="6"/>
      <c r="E5" s="6"/>
      <c r="F5" s="6"/>
      <c r="G5" s="6"/>
      <c r="AA5" t="s">
        <v>238</v>
      </c>
      <c r="AB5">
        <v>2</v>
      </c>
      <c r="AC5" t="s">
        <v>241</v>
      </c>
      <c r="AD5">
        <v>0.5</v>
      </c>
      <c r="AF5" t="s">
        <v>261</v>
      </c>
      <c r="AG5">
        <v>49</v>
      </c>
      <c r="AI5" t="s">
        <v>272</v>
      </c>
      <c r="AJ5">
        <v>2</v>
      </c>
      <c r="AL5" t="s">
        <v>264</v>
      </c>
      <c r="AM5">
        <v>750</v>
      </c>
      <c r="AN5" t="s">
        <v>267</v>
      </c>
      <c r="AO5" t="s">
        <v>289</v>
      </c>
      <c r="AQ5" t="s">
        <v>276</v>
      </c>
      <c r="AR5">
        <v>30</v>
      </c>
      <c r="AS5" t="s">
        <v>343</v>
      </c>
      <c r="AT5">
        <v>6</v>
      </c>
      <c r="AU5">
        <v>0</v>
      </c>
      <c r="AV5">
        <v>0.71</v>
      </c>
      <c r="AW5">
        <v>0.77</v>
      </c>
      <c r="AX5">
        <v>0.81</v>
      </c>
      <c r="AY5">
        <v>0</v>
      </c>
      <c r="AZ5">
        <v>0.74</v>
      </c>
      <c r="BA5">
        <v>0.78</v>
      </c>
      <c r="BB5">
        <v>0.81</v>
      </c>
      <c r="BC5">
        <v>0</v>
      </c>
      <c r="BD5">
        <v>0.76</v>
      </c>
      <c r="BE5">
        <v>0.79</v>
      </c>
      <c r="BF5">
        <v>0.81</v>
      </c>
    </row>
    <row r="6" spans="1:60" x14ac:dyDescent="0.2">
      <c r="B6" s="6"/>
      <c r="C6" s="6" t="s">
        <v>356</v>
      </c>
      <c r="D6" s="6"/>
      <c r="E6" s="6"/>
      <c r="F6" s="6"/>
      <c r="G6" s="6"/>
      <c r="AA6" t="s">
        <v>237</v>
      </c>
      <c r="AB6">
        <v>2</v>
      </c>
      <c r="AC6" t="s">
        <v>242</v>
      </c>
      <c r="AD6">
        <v>0.64</v>
      </c>
      <c r="AI6" t="s">
        <v>273</v>
      </c>
      <c r="AJ6">
        <v>3</v>
      </c>
      <c r="AN6" t="s">
        <v>268</v>
      </c>
      <c r="AO6" t="s">
        <v>290</v>
      </c>
      <c r="AQ6" t="s">
        <v>277</v>
      </c>
      <c r="AR6">
        <v>45</v>
      </c>
      <c r="AS6" t="s">
        <v>351</v>
      </c>
      <c r="AT6">
        <v>3</v>
      </c>
      <c r="AU6">
        <v>0</v>
      </c>
      <c r="AV6">
        <v>0.65</v>
      </c>
      <c r="AW6">
        <v>0.7</v>
      </c>
      <c r="AX6">
        <v>0.73</v>
      </c>
      <c r="AY6">
        <v>0</v>
      </c>
      <c r="AZ6">
        <v>0.7</v>
      </c>
      <c r="BA6">
        <v>0.73</v>
      </c>
      <c r="BB6">
        <v>0.75</v>
      </c>
      <c r="BC6">
        <v>0</v>
      </c>
      <c r="BD6">
        <v>0.73</v>
      </c>
      <c r="BE6">
        <v>0.75</v>
      </c>
      <c r="BF6">
        <v>0.76</v>
      </c>
    </row>
    <row r="7" spans="1:60" ht="15.75" x14ac:dyDescent="0.3">
      <c r="B7" s="12" t="s">
        <v>12</v>
      </c>
      <c r="C7" s="62" t="s">
        <v>634</v>
      </c>
      <c r="D7" s="63"/>
      <c r="E7" s="63"/>
      <c r="F7" s="63"/>
      <c r="G7" s="63"/>
      <c r="H7" s="50"/>
      <c r="AA7" t="s">
        <v>68</v>
      </c>
      <c r="AB7">
        <v>3</v>
      </c>
      <c r="AC7" t="s">
        <v>243</v>
      </c>
      <c r="AD7">
        <v>0.66</v>
      </c>
      <c r="AN7" t="s">
        <v>269</v>
      </c>
      <c r="AO7" t="s">
        <v>291</v>
      </c>
      <c r="AQ7" t="s">
        <v>278</v>
      </c>
      <c r="AR7">
        <v>60</v>
      </c>
      <c r="AS7" t="s">
        <v>352</v>
      </c>
      <c r="AT7">
        <v>4</v>
      </c>
      <c r="AU7">
        <v>0</v>
      </c>
      <c r="AV7">
        <v>0.65</v>
      </c>
      <c r="AW7">
        <v>0.7</v>
      </c>
      <c r="AX7">
        <v>0.73</v>
      </c>
      <c r="AY7">
        <v>0</v>
      </c>
      <c r="AZ7">
        <v>0.7</v>
      </c>
      <c r="BA7">
        <v>0.73</v>
      </c>
      <c r="BB7">
        <v>0.75</v>
      </c>
      <c r="BC7">
        <v>0</v>
      </c>
      <c r="BD7">
        <v>0.73</v>
      </c>
      <c r="BE7">
        <v>0.75</v>
      </c>
      <c r="BF7">
        <v>0.76</v>
      </c>
    </row>
    <row r="8" spans="1:60" ht="15.75" x14ac:dyDescent="0.3">
      <c r="B8" s="12"/>
      <c r="C8" s="22" t="s">
        <v>632</v>
      </c>
      <c r="D8" s="21"/>
      <c r="E8" s="21"/>
      <c r="F8" s="21"/>
      <c r="G8" s="21"/>
      <c r="H8" s="21"/>
      <c r="AC8" t="s">
        <v>244</v>
      </c>
      <c r="AD8">
        <v>0.75</v>
      </c>
      <c r="AQ8" t="s">
        <v>279</v>
      </c>
      <c r="AR8">
        <v>90</v>
      </c>
      <c r="AS8" t="s">
        <v>353</v>
      </c>
      <c r="AT8">
        <v>5</v>
      </c>
      <c r="AU8">
        <v>0</v>
      </c>
      <c r="AV8">
        <v>0.65</v>
      </c>
      <c r="AW8">
        <v>0.7</v>
      </c>
      <c r="AX8">
        <v>0.73</v>
      </c>
      <c r="AY8">
        <v>0</v>
      </c>
      <c r="AZ8">
        <v>0.7</v>
      </c>
      <c r="BA8">
        <v>0.73</v>
      </c>
      <c r="BB8">
        <v>0.75</v>
      </c>
      <c r="BC8">
        <v>0</v>
      </c>
      <c r="BD8">
        <v>0.73</v>
      </c>
      <c r="BE8">
        <v>0.75</v>
      </c>
      <c r="BF8">
        <v>0.76</v>
      </c>
    </row>
    <row r="9" spans="1:60" x14ac:dyDescent="0.2">
      <c r="C9" s="23" t="s">
        <v>357</v>
      </c>
      <c r="D9" s="23"/>
      <c r="E9" s="23"/>
      <c r="F9" s="23"/>
      <c r="G9" s="23"/>
      <c r="H9" s="15"/>
      <c r="AC9" t="s">
        <v>245</v>
      </c>
      <c r="AD9">
        <v>0.81</v>
      </c>
      <c r="AS9" t="s">
        <v>354</v>
      </c>
      <c r="AT9">
        <v>7</v>
      </c>
      <c r="AU9">
        <v>0</v>
      </c>
      <c r="AV9">
        <v>0.72</v>
      </c>
      <c r="AW9">
        <v>0.77</v>
      </c>
      <c r="AX9">
        <v>0.8</v>
      </c>
      <c r="AY9">
        <v>0</v>
      </c>
      <c r="AZ9">
        <v>0.77</v>
      </c>
      <c r="BA9">
        <v>0.8</v>
      </c>
      <c r="BB9">
        <v>0.83</v>
      </c>
      <c r="BC9">
        <v>0</v>
      </c>
      <c r="BD9">
        <v>0.8</v>
      </c>
      <c r="BE9">
        <v>0.83</v>
      </c>
      <c r="BF9">
        <v>0.84</v>
      </c>
    </row>
    <row r="10" spans="1:60" x14ac:dyDescent="0.2">
      <c r="C10" s="24" t="s">
        <v>358</v>
      </c>
      <c r="D10" s="24"/>
      <c r="E10" s="24"/>
      <c r="F10" s="24"/>
      <c r="G10" s="19"/>
      <c r="H10" s="19"/>
      <c r="AC10" t="s">
        <v>246</v>
      </c>
      <c r="AD10">
        <v>0.88</v>
      </c>
      <c r="AS10" t="s">
        <v>355</v>
      </c>
      <c r="AT10">
        <v>8</v>
      </c>
      <c r="AU10">
        <v>0</v>
      </c>
      <c r="AV10">
        <v>0.78</v>
      </c>
      <c r="AW10">
        <v>0.85</v>
      </c>
      <c r="AX10">
        <v>0.89</v>
      </c>
      <c r="AY10">
        <v>0</v>
      </c>
      <c r="AZ10">
        <v>0.81</v>
      </c>
      <c r="BA10">
        <v>0.86</v>
      </c>
      <c r="BB10">
        <v>0.89</v>
      </c>
      <c r="BC10">
        <v>0</v>
      </c>
      <c r="BD10">
        <v>0.84</v>
      </c>
      <c r="BE10">
        <v>0.87</v>
      </c>
      <c r="BF10">
        <v>0.89</v>
      </c>
    </row>
    <row r="11" spans="1:60" x14ac:dyDescent="0.2">
      <c r="B11" s="12" t="s">
        <v>11</v>
      </c>
      <c r="C11" s="34" t="s">
        <v>359</v>
      </c>
      <c r="D11" s="22"/>
      <c r="E11" s="22"/>
      <c r="F11" s="22"/>
      <c r="G11" s="21"/>
      <c r="H11" s="21"/>
      <c r="AC11" t="s">
        <v>247</v>
      </c>
      <c r="AD11">
        <v>0.91</v>
      </c>
    </row>
    <row r="12" spans="1:60" x14ac:dyDescent="0.2">
      <c r="B12" s="33"/>
      <c r="C12" s="35" t="s">
        <v>360</v>
      </c>
      <c r="D12" s="23"/>
      <c r="E12" s="23"/>
      <c r="F12" s="23"/>
      <c r="G12" s="15"/>
      <c r="H12" s="15"/>
      <c r="AC12" t="s">
        <v>248</v>
      </c>
      <c r="AD12">
        <v>0.91</v>
      </c>
    </row>
    <row r="13" spans="1:60" x14ac:dyDescent="0.2">
      <c r="B13" s="12"/>
      <c r="C13" s="24" t="s">
        <v>361</v>
      </c>
      <c r="D13" s="24"/>
      <c r="E13" s="24"/>
      <c r="F13" s="24"/>
      <c r="G13" s="19"/>
      <c r="H13" s="19"/>
      <c r="AC13" t="s">
        <v>249</v>
      </c>
      <c r="AD13">
        <v>0</v>
      </c>
    </row>
    <row r="14" spans="1:60" ht="15.75" x14ac:dyDescent="0.3">
      <c r="B14" s="12" t="s">
        <v>678</v>
      </c>
      <c r="C14" t="s">
        <v>695</v>
      </c>
      <c r="D14" s="12"/>
      <c r="E14" s="12"/>
      <c r="F14" s="6"/>
      <c r="AC14" t="s">
        <v>250</v>
      </c>
      <c r="AD14">
        <v>0.68</v>
      </c>
    </row>
    <row r="15" spans="1:60" x14ac:dyDescent="0.2">
      <c r="B15" s="12"/>
      <c r="C15" s="102" t="s">
        <v>696</v>
      </c>
      <c r="D15" s="12"/>
      <c r="E15" s="12"/>
      <c r="F15" s="6"/>
      <c r="AC15" t="s">
        <v>251</v>
      </c>
      <c r="AD15">
        <v>0.85</v>
      </c>
    </row>
    <row r="16" spans="1:60" x14ac:dyDescent="0.2">
      <c r="C16" s="6"/>
      <c r="D16" s="6"/>
      <c r="E16" s="6"/>
      <c r="F16" s="6"/>
      <c r="AC16" t="s">
        <v>252</v>
      </c>
      <c r="AD16">
        <v>0.92</v>
      </c>
      <c r="AF16" t="s">
        <v>147</v>
      </c>
      <c r="AG16" t="s">
        <v>147</v>
      </c>
      <c r="AH16" t="s">
        <v>147</v>
      </c>
      <c r="AI16" t="s">
        <v>147</v>
      </c>
      <c r="AJ16" t="s">
        <v>148</v>
      </c>
      <c r="AK16" t="s">
        <v>148</v>
      </c>
      <c r="AL16" t="s">
        <v>148</v>
      </c>
      <c r="AM16" t="s">
        <v>148</v>
      </c>
      <c r="AN16" t="s">
        <v>148</v>
      </c>
      <c r="AO16" t="s">
        <v>148</v>
      </c>
      <c r="AP16" t="s">
        <v>148</v>
      </c>
      <c r="AQ16" t="s">
        <v>148</v>
      </c>
      <c r="AR16" t="s">
        <v>148</v>
      </c>
      <c r="AS16" t="s">
        <v>148</v>
      </c>
      <c r="AT16" t="s">
        <v>148</v>
      </c>
      <c r="AU16" t="s">
        <v>148</v>
      </c>
      <c r="AV16" t="s">
        <v>148</v>
      </c>
    </row>
    <row r="17" spans="2:50" x14ac:dyDescent="0.2">
      <c r="D17" s="37" t="s">
        <v>17</v>
      </c>
      <c r="E17" s="42"/>
      <c r="F17" s="47" t="s">
        <v>470</v>
      </c>
      <c r="G17" s="27" t="s">
        <v>18</v>
      </c>
      <c r="H17" s="191" t="s">
        <v>309</v>
      </c>
      <c r="I17" s="191"/>
      <c r="J17" s="190" t="s">
        <v>344</v>
      </c>
      <c r="K17" s="190"/>
      <c r="L17" s="190"/>
      <c r="M17" s="190"/>
      <c r="N17" s="190"/>
      <c r="O17" s="190"/>
      <c r="AF17" t="s">
        <v>256</v>
      </c>
      <c r="AG17" t="s">
        <v>256</v>
      </c>
      <c r="AH17" t="s">
        <v>256</v>
      </c>
      <c r="AI17" t="s">
        <v>257</v>
      </c>
      <c r="AJ17" t="s">
        <v>280</v>
      </c>
      <c r="AK17" t="s">
        <v>281</v>
      </c>
      <c r="AL17" t="s">
        <v>282</v>
      </c>
      <c r="AM17" t="s">
        <v>283</v>
      </c>
      <c r="AN17" t="s">
        <v>285</v>
      </c>
      <c r="AO17" t="s">
        <v>293</v>
      </c>
      <c r="AP17" t="s">
        <v>284</v>
      </c>
      <c r="AQ17" t="s">
        <v>286</v>
      </c>
      <c r="AR17" t="s">
        <v>292</v>
      </c>
      <c r="AS17" t="s">
        <v>294</v>
      </c>
      <c r="AT17" t="s">
        <v>338</v>
      </c>
      <c r="AU17" t="s">
        <v>339</v>
      </c>
      <c r="AV17" t="s">
        <v>5</v>
      </c>
    </row>
    <row r="18" spans="2:50" ht="15.75" x14ac:dyDescent="0.3">
      <c r="D18" s="131" t="s">
        <v>522</v>
      </c>
      <c r="E18" s="43"/>
      <c r="F18" s="48" t="s">
        <v>230</v>
      </c>
      <c r="G18" s="134" t="s">
        <v>611</v>
      </c>
      <c r="H18" s="138" t="s">
        <v>66</v>
      </c>
      <c r="I18" s="138" t="s">
        <v>612</v>
      </c>
      <c r="J18" s="30" t="s">
        <v>258</v>
      </c>
      <c r="K18" s="136" t="s">
        <v>259</v>
      </c>
      <c r="L18" s="136" t="s">
        <v>348</v>
      </c>
      <c r="M18" s="136" t="s">
        <v>345</v>
      </c>
      <c r="N18" s="136" t="s">
        <v>346</v>
      </c>
      <c r="O18" s="136" t="s">
        <v>340</v>
      </c>
      <c r="AF18" t="s">
        <v>254</v>
      </c>
      <c r="AG18" t="s">
        <v>255</v>
      </c>
      <c r="AH18" t="s">
        <v>253</v>
      </c>
    </row>
    <row r="19" spans="2:50" x14ac:dyDescent="0.2">
      <c r="C19" t="s">
        <v>13</v>
      </c>
      <c r="D19" s="131" t="s">
        <v>63</v>
      </c>
      <c r="E19" s="39" t="s">
        <v>350</v>
      </c>
      <c r="F19" s="49" t="s">
        <v>150</v>
      </c>
      <c r="G19" s="135" t="s">
        <v>347</v>
      </c>
      <c r="H19" s="139" t="s">
        <v>124</v>
      </c>
      <c r="I19" s="139" t="s">
        <v>124</v>
      </c>
      <c r="J19" s="137" t="s">
        <v>124</v>
      </c>
      <c r="K19" s="137" t="s">
        <v>124</v>
      </c>
      <c r="L19" s="137" t="s">
        <v>124</v>
      </c>
      <c r="M19" s="137" t="s">
        <v>124</v>
      </c>
      <c r="N19" s="137" t="s">
        <v>124</v>
      </c>
      <c r="O19" s="136" t="s">
        <v>349</v>
      </c>
      <c r="AC19" t="s">
        <v>89</v>
      </c>
      <c r="AD19" t="s">
        <v>147</v>
      </c>
      <c r="AE19" t="s">
        <v>147</v>
      </c>
      <c r="AF19">
        <v>1</v>
      </c>
      <c r="AG19">
        <v>2</v>
      </c>
      <c r="AH19">
        <v>3</v>
      </c>
      <c r="AX19" t="s">
        <v>641</v>
      </c>
    </row>
    <row r="20" spans="2:50" x14ac:dyDescent="0.2">
      <c r="B20">
        <v>1</v>
      </c>
      <c r="C20" s="9" t="str">
        <f>IF(zony!AC20=0,"nezadáno",zony!D20)</f>
        <v>Kanceláře 1 osoba</v>
      </c>
      <c r="D20" s="8">
        <f>IF(zony!AC20=1,IF(AX20=1,0,IF(F20="A",AC20,IF(F20="B",AI20,IF(F20="C",AV20,0)))),0)</f>
        <v>0.48519999999999996</v>
      </c>
      <c r="E20" s="25" t="str">
        <f>IF(zony!AC20=1,IF(AX20=1,"světlík?",IF(D20&gt;1,"větší než 1!","ok")),"nedef. zóna")</f>
        <v>ok</v>
      </c>
      <c r="F20" s="46" t="s">
        <v>148</v>
      </c>
      <c r="G20" s="38"/>
      <c r="H20" s="163" t="s">
        <v>237</v>
      </c>
      <c r="I20" s="164" t="s">
        <v>250</v>
      </c>
      <c r="J20" s="161" t="s">
        <v>260</v>
      </c>
      <c r="K20" s="162" t="s">
        <v>272</v>
      </c>
      <c r="L20" s="20" t="s">
        <v>263</v>
      </c>
      <c r="M20" s="20" t="s">
        <v>265</v>
      </c>
      <c r="N20" s="20" t="s">
        <v>274</v>
      </c>
      <c r="O20" s="32" t="s">
        <v>343</v>
      </c>
      <c r="AC20">
        <f t="shared" ref="AC20:AC29" si="0">IF(ISNUMBER(G20),ABS(G20),0)</f>
        <v>0</v>
      </c>
      <c r="AD20">
        <f t="shared" ref="AD20:AD29" si="1">VLOOKUP(I20,$AC$3:$AD$16,2,FALSE)</f>
        <v>0.68</v>
      </c>
      <c r="AE20">
        <f t="shared" ref="AE20:AE29" si="2">VLOOKUP(H20,$AA$3:$AB$7,2,FALSE)</f>
        <v>2</v>
      </c>
      <c r="AF20">
        <f>IF(AE20=1,(0.65*AD20)+0.07,0)</f>
        <v>0</v>
      </c>
      <c r="AG20">
        <f>IF(AE20=2,(0.65*AD20)+0.25,0)</f>
        <v>0.69200000000000006</v>
      </c>
      <c r="AH20">
        <f>IF(AE20=3,AD20,0)</f>
        <v>0</v>
      </c>
      <c r="AI20">
        <f>IF(AF20&gt;0,(1-(0.52*AF20)),IF(AG20&gt;0,(1-(0.52*AG20)),IF(AH20&gt;0,(1-(0.52*AH20)),0)))</f>
        <v>0.64015999999999995</v>
      </c>
      <c r="AJ20">
        <f t="shared" ref="AJ20:AJ29" si="3">VLOOKUP(J20,$AF$3:$AG$5,2,FALSE)</f>
        <v>50</v>
      </c>
      <c r="AK20">
        <f t="shared" ref="AK20:AK29" si="4">VLOOKUP(K20,$AI$3:$AJ$6,2,FALSE)</f>
        <v>2</v>
      </c>
      <c r="AL20">
        <f t="shared" ref="AL20:AL29" si="5">VLOOKUP(L20,$AL$3:$AM$5,2,FALSE)</f>
        <v>500</v>
      </c>
      <c r="AM20" t="str">
        <f t="shared" ref="AM20:AM29" si="6">VLOOKUP(M20,$AN$3:$AP$7,2,FALSE)</f>
        <v>f</v>
      </c>
      <c r="AN20">
        <f t="shared" ref="AN20:AN29" si="7">VLOOKUP(N20,$AQ$3:$AR$8,2,FALSE)</f>
        <v>0</v>
      </c>
      <c r="AO20" t="str">
        <f>IF(AND(AM20="h",AN20=0),"f",IF(AND(AM20="j",AN20=0),"f",IF(AND(AM20="v",AN20=0),"f",IF(AND(AM20="s",AN20=0),"f",AM20))))</f>
        <v>f</v>
      </c>
      <c r="AP20">
        <f>VLOOKUP(O20,$AS$3:$AT$10,2,FALSE)</f>
        <v>6</v>
      </c>
      <c r="AQ20">
        <f t="shared" ref="AQ20:AQ29" si="8">IF(AL20=300,IF(AK20=0,3000,IF(AK20=1,3001,IF(AK20=2,3002,IF(AK20=3,3003,0)))),IF(AL20=500,IF(AK20=0,5000,IF(AK20=1,5001,IF(AK20=2,5002,IF(AK20=3,5003,0)))),IF(AL20=750,IF(AK20=0,7500,IF(AK20=1,7501,IF(AK20=2,7502,IF(AK20=3,7503,0)))),0)))</f>
        <v>5002</v>
      </c>
      <c r="AR20" t="str">
        <f>IF(AJ20=50,IF(AO20="f","50f",IF(AO20="h","50h",IF(AO20="j","50j",IF(AO20="v","50v",IF(AO20="s","50s",0))))),IF(AJ20=49,IF(AO20="f","49f",IF(AO20="h","49h",IF(AO20="j","49j",IF(AO20="v","49v",IF(AO20="s","49s",0))))),0))</f>
        <v>50f</v>
      </c>
      <c r="AS20" t="str">
        <f t="shared" ref="AS20:AS29" si="9">CONCATENATE(AR20,AN20)</f>
        <v>50f0</v>
      </c>
      <c r="AT20">
        <f>VLOOKUP(AS20, $AA$100:$AM$152, MATCH(AQ20, $AA$100:$AM$100, 0), FALSE)</f>
        <v>0.66</v>
      </c>
      <c r="AU20">
        <f>VLOOKUP(AP20, $AT$2:$BF$10, MATCH(AQ20, $AT$2:$BF$2, 0), FALSE)</f>
        <v>0.78</v>
      </c>
      <c r="AV20">
        <f>1-(AT20*AU20)</f>
        <v>0.48519999999999996</v>
      </c>
      <c r="AX20">
        <f>IF(AND(AN20&gt;0,AM20="ff"),1,0)</f>
        <v>0</v>
      </c>
    </row>
    <row r="21" spans="2:50" x14ac:dyDescent="0.2">
      <c r="B21">
        <v>2</v>
      </c>
      <c r="C21" s="9" t="str">
        <f>IF(zony!AC21=0,"nezadáno",zony!D21)</f>
        <v>Kanceláře 2 osoby</v>
      </c>
      <c r="D21" s="8">
        <f>IF(zony!AC21=1,IF(AX21=1,0,IF(F21="A",AC21,IF(F21="B",AI21,IF(F21="C",AV21,0)))),0)</f>
        <v>0.48519999999999996</v>
      </c>
      <c r="E21" s="25" t="str">
        <f>IF(zony!AC21=1,IF(AX21=1,"světlík?",IF(D21&gt;1,"větší než 1!","ok")),"nedef. zóna")</f>
        <v>ok</v>
      </c>
      <c r="F21" s="46" t="s">
        <v>148</v>
      </c>
      <c r="G21" s="38"/>
      <c r="H21" s="163" t="s">
        <v>237</v>
      </c>
      <c r="I21" s="164" t="s">
        <v>250</v>
      </c>
      <c r="J21" s="161" t="s">
        <v>260</v>
      </c>
      <c r="K21" s="162" t="s">
        <v>272</v>
      </c>
      <c r="L21" s="20" t="s">
        <v>263</v>
      </c>
      <c r="M21" s="20" t="s">
        <v>265</v>
      </c>
      <c r="N21" s="20" t="s">
        <v>274</v>
      </c>
      <c r="O21" s="20" t="s">
        <v>343</v>
      </c>
      <c r="AC21">
        <f t="shared" si="0"/>
        <v>0</v>
      </c>
      <c r="AD21">
        <f t="shared" si="1"/>
        <v>0.68</v>
      </c>
      <c r="AE21">
        <f t="shared" si="2"/>
        <v>2</v>
      </c>
      <c r="AF21">
        <f t="shared" ref="AF21:AF29" si="10">IF(AE21=1,(0.65*AD21)+0.07,0)</f>
        <v>0</v>
      </c>
      <c r="AG21">
        <f t="shared" ref="AG21:AG29" si="11">IF(AE21=2,(0.65*AD21)+0.25,0)</f>
        <v>0.69200000000000006</v>
      </c>
      <c r="AH21">
        <f t="shared" ref="AH21:AH29" si="12">IF(AE21=3,AD21,0)</f>
        <v>0</v>
      </c>
      <c r="AI21">
        <f t="shared" ref="AI21:AI29" si="13">IF(AF21&gt;0,(1-(0.52*AF21)),IF(AG21&gt;0,(1-(0.52*AG21)),IF(AH21&gt;0,(1-(0.52*AH21)),0)))</f>
        <v>0.64015999999999995</v>
      </c>
      <c r="AJ21">
        <f t="shared" si="3"/>
        <v>50</v>
      </c>
      <c r="AK21">
        <f t="shared" si="4"/>
        <v>2</v>
      </c>
      <c r="AL21">
        <f t="shared" si="5"/>
        <v>500</v>
      </c>
      <c r="AM21" t="str">
        <f t="shared" si="6"/>
        <v>f</v>
      </c>
      <c r="AN21">
        <f t="shared" si="7"/>
        <v>0</v>
      </c>
      <c r="AO21" t="str">
        <f t="shared" ref="AO21:AO29" si="14">IF(AND(AM21="h",AN21=0),"f",IF(AND(AM21="j",AN21=0),"f",IF(AND(AM21="v",AN21=0),"f",IF(AND(AM21="s",AN21=0),"f",AM21))))</f>
        <v>f</v>
      </c>
      <c r="AP21">
        <f t="shared" ref="AP21:AP69" si="15">VLOOKUP(O21,$AS$3:$AT$10,2,FALSE)</f>
        <v>6</v>
      </c>
      <c r="AQ21">
        <f t="shared" si="8"/>
        <v>5002</v>
      </c>
      <c r="AR21" t="str">
        <f t="shared" ref="AR21:AR29" si="16">IF(AJ21=50,IF(AO21="f","50f",IF(AO21="h","50h",IF(AO21="j","50j",IF(AO21="v","50v",IF(AO21="s","50s",0))))),IF(AJ21=49,IF(AO21="f","49f",IF(AO21="h","49h",IF(AO21="j","49j",IF(AO21="v","49v",IF(AO21="s","49s",0))))),0))</f>
        <v>50f</v>
      </c>
      <c r="AS21" t="str">
        <f t="shared" si="9"/>
        <v>50f0</v>
      </c>
      <c r="AT21">
        <f t="shared" ref="AT21:AT69" si="17">VLOOKUP(AS21, $AA$100:$AM$152, MATCH(AQ21, $AA$100:$AM$100, 0), FALSE)</f>
        <v>0.66</v>
      </c>
      <c r="AU21">
        <f t="shared" ref="AU21:AU29" si="18">VLOOKUP(AP21, $AT$2:$BF$10, MATCH(AQ21, $AT$2:$BF$2, 0), FALSE)</f>
        <v>0.78</v>
      </c>
      <c r="AV21">
        <f t="shared" ref="AV21:AV29" si="19">1-(AT21*AU21)</f>
        <v>0.48519999999999996</v>
      </c>
      <c r="AX21">
        <f t="shared" ref="AX21:AX23" si="20">IF(AND(AN21&gt;0,AM21="ff"),1,0)</f>
        <v>0</v>
      </c>
    </row>
    <row r="22" spans="2:50" x14ac:dyDescent="0.2">
      <c r="B22">
        <v>3</v>
      </c>
      <c r="C22" s="9" t="str">
        <f>IF(zony!AC22=0,"nezadáno",zony!D22)</f>
        <v>Zasedací místnost</v>
      </c>
      <c r="D22" s="8">
        <f>IF(zony!AC22=1,IF(AX22=1,0,IF(F22="A",AC22,IF(F22="B",AI22,IF(F22="C",AV22,0)))),0)</f>
        <v>0.48519999999999996</v>
      </c>
      <c r="E22" s="25" t="str">
        <f>IF(zony!AC22=1,IF(AX22=1,"světlík?",IF(D22&gt;1,"větší než 1!","ok")),"nedef. zóna")</f>
        <v>ok</v>
      </c>
      <c r="F22" s="46" t="s">
        <v>148</v>
      </c>
      <c r="G22" s="38"/>
      <c r="H22" s="163" t="s">
        <v>237</v>
      </c>
      <c r="I22" s="164" t="s">
        <v>250</v>
      </c>
      <c r="J22" s="161" t="s">
        <v>260</v>
      </c>
      <c r="K22" s="162" t="s">
        <v>272</v>
      </c>
      <c r="L22" s="20" t="s">
        <v>263</v>
      </c>
      <c r="M22" s="20" t="s">
        <v>265</v>
      </c>
      <c r="N22" s="20" t="s">
        <v>274</v>
      </c>
      <c r="O22" s="20" t="s">
        <v>343</v>
      </c>
      <c r="AC22">
        <f t="shared" si="0"/>
        <v>0</v>
      </c>
      <c r="AD22">
        <f t="shared" si="1"/>
        <v>0.68</v>
      </c>
      <c r="AE22">
        <f t="shared" si="2"/>
        <v>2</v>
      </c>
      <c r="AF22">
        <f t="shared" si="10"/>
        <v>0</v>
      </c>
      <c r="AG22">
        <f t="shared" si="11"/>
        <v>0.69200000000000006</v>
      </c>
      <c r="AH22">
        <f t="shared" si="12"/>
        <v>0</v>
      </c>
      <c r="AI22">
        <f t="shared" si="13"/>
        <v>0.64015999999999995</v>
      </c>
      <c r="AJ22">
        <f t="shared" si="3"/>
        <v>50</v>
      </c>
      <c r="AK22">
        <f t="shared" si="4"/>
        <v>2</v>
      </c>
      <c r="AL22">
        <f t="shared" si="5"/>
        <v>500</v>
      </c>
      <c r="AM22" t="str">
        <f t="shared" si="6"/>
        <v>f</v>
      </c>
      <c r="AN22">
        <f t="shared" si="7"/>
        <v>0</v>
      </c>
      <c r="AO22" t="str">
        <f t="shared" si="14"/>
        <v>f</v>
      </c>
      <c r="AP22">
        <f t="shared" si="15"/>
        <v>6</v>
      </c>
      <c r="AQ22">
        <f t="shared" si="8"/>
        <v>5002</v>
      </c>
      <c r="AR22" t="str">
        <f t="shared" si="16"/>
        <v>50f</v>
      </c>
      <c r="AS22" t="str">
        <f t="shared" si="9"/>
        <v>50f0</v>
      </c>
      <c r="AT22">
        <f t="shared" si="17"/>
        <v>0.66</v>
      </c>
      <c r="AU22">
        <f t="shared" si="18"/>
        <v>0.78</v>
      </c>
      <c r="AV22">
        <f t="shared" si="19"/>
        <v>0.48519999999999996</v>
      </c>
      <c r="AX22">
        <f t="shared" si="20"/>
        <v>0</v>
      </c>
    </row>
    <row r="23" spans="2:50" x14ac:dyDescent="0.2">
      <c r="B23">
        <v>4</v>
      </c>
      <c r="C23" s="9" t="str">
        <f>IF(zony!AC23=0,"nezadáno",zony!D23)</f>
        <v>WC</v>
      </c>
      <c r="D23" s="8">
        <f>IF(zony!AC23=1,IF(AX23=1,0,IF(F23="A",AC23,IF(F23="B",AI23,IF(F23="C",AV23,0)))),0)</f>
        <v>1</v>
      </c>
      <c r="E23" s="25" t="str">
        <f>IF(zony!AC23=1,IF(AX23=1,"světlík?",IF(D23&gt;1,"větší než 1!","ok")),"nedef. zóna")</f>
        <v>ok</v>
      </c>
      <c r="F23" s="46" t="s">
        <v>148</v>
      </c>
      <c r="G23" s="38"/>
      <c r="H23" s="163" t="s">
        <v>237</v>
      </c>
      <c r="I23" s="164" t="s">
        <v>250</v>
      </c>
      <c r="J23" s="161" t="s">
        <v>260</v>
      </c>
      <c r="K23" s="162" t="s">
        <v>270</v>
      </c>
      <c r="L23" s="20" t="s">
        <v>262</v>
      </c>
      <c r="M23" s="20" t="s">
        <v>265</v>
      </c>
      <c r="N23" s="20" t="s">
        <v>274</v>
      </c>
      <c r="O23" s="20" t="s">
        <v>341</v>
      </c>
      <c r="AC23">
        <f t="shared" si="0"/>
        <v>0</v>
      </c>
      <c r="AD23">
        <f t="shared" si="1"/>
        <v>0.68</v>
      </c>
      <c r="AE23">
        <f t="shared" si="2"/>
        <v>2</v>
      </c>
      <c r="AF23">
        <f t="shared" si="10"/>
        <v>0</v>
      </c>
      <c r="AG23">
        <f t="shared" si="11"/>
        <v>0.69200000000000006</v>
      </c>
      <c r="AH23">
        <f t="shared" si="12"/>
        <v>0</v>
      </c>
      <c r="AI23">
        <f t="shared" si="13"/>
        <v>0.64015999999999995</v>
      </c>
      <c r="AJ23">
        <f t="shared" si="3"/>
        <v>50</v>
      </c>
      <c r="AK23">
        <f t="shared" si="4"/>
        <v>0</v>
      </c>
      <c r="AL23">
        <f t="shared" si="5"/>
        <v>300</v>
      </c>
      <c r="AM23" t="str">
        <f t="shared" si="6"/>
        <v>f</v>
      </c>
      <c r="AN23">
        <f t="shared" si="7"/>
        <v>0</v>
      </c>
      <c r="AO23" t="str">
        <f t="shared" si="14"/>
        <v>f</v>
      </c>
      <c r="AP23">
        <f t="shared" si="15"/>
        <v>1</v>
      </c>
      <c r="AQ23">
        <f t="shared" si="8"/>
        <v>3000</v>
      </c>
      <c r="AR23" t="str">
        <f t="shared" si="16"/>
        <v>50f</v>
      </c>
      <c r="AS23" t="str">
        <f t="shared" si="9"/>
        <v>50f0</v>
      </c>
      <c r="AT23">
        <f t="shared" si="17"/>
        <v>0</v>
      </c>
      <c r="AU23">
        <f t="shared" si="18"/>
        <v>0</v>
      </c>
      <c r="AV23">
        <f t="shared" si="19"/>
        <v>1</v>
      </c>
      <c r="AX23">
        <f t="shared" si="20"/>
        <v>0</v>
      </c>
    </row>
    <row r="24" spans="2:50" x14ac:dyDescent="0.2">
      <c r="B24">
        <v>5</v>
      </c>
      <c r="C24" s="9" t="str">
        <f>IF(zony!AC24=0,"nezadáno",zony!D24)</f>
        <v>Recepce</v>
      </c>
      <c r="D24" s="8">
        <f>IF(zony!AC24=1,IF(AX24=1,0,IF(F24="A",AC24,IF(F24="B",AI24,IF(F24="C",AV24,0)))),0)</f>
        <v>0.77910000000000001</v>
      </c>
      <c r="E24" s="25" t="str">
        <f>IF(zony!AC24=1,IF(AX24=1,"světlík?",IF(D24&gt;1,"větší než 1!","ok")),"nedef. zóna")</f>
        <v>ok</v>
      </c>
      <c r="F24" s="46" t="s">
        <v>148</v>
      </c>
      <c r="G24" s="38"/>
      <c r="H24" s="163" t="s">
        <v>237</v>
      </c>
      <c r="I24" s="164" t="s">
        <v>250</v>
      </c>
      <c r="J24" s="161" t="s">
        <v>260</v>
      </c>
      <c r="K24" s="162" t="s">
        <v>271</v>
      </c>
      <c r="L24" s="20" t="s">
        <v>263</v>
      </c>
      <c r="M24" s="20" t="s">
        <v>265</v>
      </c>
      <c r="N24" s="20" t="s">
        <v>274</v>
      </c>
      <c r="O24" s="20" t="s">
        <v>341</v>
      </c>
      <c r="AC24">
        <f t="shared" si="0"/>
        <v>0</v>
      </c>
      <c r="AD24">
        <f t="shared" si="1"/>
        <v>0.68</v>
      </c>
      <c r="AE24">
        <f t="shared" si="2"/>
        <v>2</v>
      </c>
      <c r="AF24">
        <f t="shared" si="10"/>
        <v>0</v>
      </c>
      <c r="AG24">
        <f t="shared" si="11"/>
        <v>0.69200000000000006</v>
      </c>
      <c r="AH24">
        <f t="shared" si="12"/>
        <v>0</v>
      </c>
      <c r="AI24">
        <f t="shared" si="13"/>
        <v>0.64015999999999995</v>
      </c>
      <c r="AJ24">
        <f t="shared" si="3"/>
        <v>50</v>
      </c>
      <c r="AK24">
        <f t="shared" si="4"/>
        <v>1</v>
      </c>
      <c r="AL24">
        <f t="shared" si="5"/>
        <v>500</v>
      </c>
      <c r="AM24" t="str">
        <f t="shared" si="6"/>
        <v>f</v>
      </c>
      <c r="AN24">
        <f t="shared" si="7"/>
        <v>0</v>
      </c>
      <c r="AO24" t="str">
        <f t="shared" si="14"/>
        <v>f</v>
      </c>
      <c r="AP24">
        <f t="shared" si="15"/>
        <v>1</v>
      </c>
      <c r="AQ24">
        <f t="shared" si="8"/>
        <v>5001</v>
      </c>
      <c r="AR24" t="str">
        <f t="shared" si="16"/>
        <v>50f</v>
      </c>
      <c r="AS24" t="str">
        <f t="shared" si="9"/>
        <v>50f0</v>
      </c>
      <c r="AT24">
        <f t="shared" si="17"/>
        <v>0.47</v>
      </c>
      <c r="AU24">
        <f t="shared" si="18"/>
        <v>0.47</v>
      </c>
      <c r="AV24">
        <f t="shared" si="19"/>
        <v>0.77910000000000001</v>
      </c>
      <c r="AX24">
        <f>IF(AND(AN24&gt;0,AM24="f"),1,0)</f>
        <v>0</v>
      </c>
    </row>
    <row r="25" spans="2:50" x14ac:dyDescent="0.2">
      <c r="B25">
        <v>6</v>
      </c>
      <c r="C25" s="9" t="str">
        <f>IF(zony!AC25=0,"nezadáno",zony!D25)</f>
        <v>Kuchyňka</v>
      </c>
      <c r="D25" s="8">
        <f>IF(zony!AC25=1,IF(AX25=1,0,IF(F25="A",AC25,IF(F25="B",AI25,IF(F25="C",AV25,0)))),0)</f>
        <v>1</v>
      </c>
      <c r="E25" s="25" t="str">
        <f>IF(zony!AC25=1,IF(AX25=1,"světlík?",IF(D25&gt;1,"větší než 1!","ok")),"nedef. zóna")</f>
        <v>ok</v>
      </c>
      <c r="F25" s="46" t="s">
        <v>148</v>
      </c>
      <c r="G25" s="38"/>
      <c r="H25" s="17" t="s">
        <v>237</v>
      </c>
      <c r="I25" s="164" t="s">
        <v>250</v>
      </c>
      <c r="J25" s="161" t="s">
        <v>260</v>
      </c>
      <c r="K25" s="162" t="s">
        <v>270</v>
      </c>
      <c r="L25" s="20" t="s">
        <v>262</v>
      </c>
      <c r="M25" s="20" t="s">
        <v>265</v>
      </c>
      <c r="N25" s="20" t="s">
        <v>274</v>
      </c>
      <c r="O25" s="20" t="s">
        <v>341</v>
      </c>
      <c r="AC25">
        <f t="shared" si="0"/>
        <v>0</v>
      </c>
      <c r="AD25">
        <f t="shared" si="1"/>
        <v>0.68</v>
      </c>
      <c r="AE25">
        <f t="shared" si="2"/>
        <v>2</v>
      </c>
      <c r="AF25">
        <f t="shared" si="10"/>
        <v>0</v>
      </c>
      <c r="AG25">
        <f t="shared" si="11"/>
        <v>0.69200000000000006</v>
      </c>
      <c r="AH25">
        <f t="shared" si="12"/>
        <v>0</v>
      </c>
      <c r="AI25">
        <f t="shared" si="13"/>
        <v>0.64015999999999995</v>
      </c>
      <c r="AJ25">
        <f t="shared" si="3"/>
        <v>50</v>
      </c>
      <c r="AK25">
        <f t="shared" si="4"/>
        <v>0</v>
      </c>
      <c r="AL25">
        <f t="shared" si="5"/>
        <v>300</v>
      </c>
      <c r="AM25" t="str">
        <f t="shared" si="6"/>
        <v>f</v>
      </c>
      <c r="AN25">
        <f t="shared" si="7"/>
        <v>0</v>
      </c>
      <c r="AO25" t="str">
        <f t="shared" si="14"/>
        <v>f</v>
      </c>
      <c r="AP25">
        <f t="shared" si="15"/>
        <v>1</v>
      </c>
      <c r="AQ25">
        <f t="shared" si="8"/>
        <v>3000</v>
      </c>
      <c r="AR25" t="str">
        <f t="shared" si="16"/>
        <v>50f</v>
      </c>
      <c r="AS25" t="str">
        <f t="shared" si="9"/>
        <v>50f0</v>
      </c>
      <c r="AT25">
        <f t="shared" si="17"/>
        <v>0</v>
      </c>
      <c r="AU25">
        <f t="shared" si="18"/>
        <v>0</v>
      </c>
      <c r="AV25">
        <f t="shared" si="19"/>
        <v>1</v>
      </c>
      <c r="AX25">
        <f t="shared" ref="AX25:AX69" si="21">IF(AND(AN25&gt;0,AM25="f"),1,0)</f>
        <v>0</v>
      </c>
    </row>
    <row r="26" spans="2:50" x14ac:dyDescent="0.2">
      <c r="B26">
        <v>7</v>
      </c>
      <c r="C26" s="9" t="str">
        <f>IF(zony!AC26=0,"nezadáno",zony!D26)</f>
        <v>nezadáno</v>
      </c>
      <c r="D26" s="8">
        <f>IF(zony!AC26=1,IF(AX26=1,0,IF(F26="A",AC26,IF(F26="B",AI26,IF(F26="C",AV26,0)))),0)</f>
        <v>0</v>
      </c>
      <c r="E26" s="25" t="str">
        <f>IF(zony!AC26=1,IF(AX26=1,"světlík?",IF(D26&gt;1,"větší než 1!","ok")),"nedef. zóna")</f>
        <v>nedef. zóna</v>
      </c>
      <c r="F26" s="46" t="s">
        <v>147</v>
      </c>
      <c r="G26" s="38"/>
      <c r="H26" s="17" t="s">
        <v>237</v>
      </c>
      <c r="I26" s="164" t="s">
        <v>250</v>
      </c>
      <c r="J26" s="161" t="s">
        <v>260</v>
      </c>
      <c r="K26" s="162" t="s">
        <v>272</v>
      </c>
      <c r="L26" s="20" t="s">
        <v>262</v>
      </c>
      <c r="M26" s="20" t="s">
        <v>265</v>
      </c>
      <c r="N26" s="20" t="s">
        <v>274</v>
      </c>
      <c r="O26" s="20" t="s">
        <v>341</v>
      </c>
      <c r="AC26">
        <f t="shared" si="0"/>
        <v>0</v>
      </c>
      <c r="AD26">
        <f t="shared" si="1"/>
        <v>0.68</v>
      </c>
      <c r="AE26">
        <f t="shared" si="2"/>
        <v>2</v>
      </c>
      <c r="AF26">
        <f t="shared" si="10"/>
        <v>0</v>
      </c>
      <c r="AG26">
        <f t="shared" si="11"/>
        <v>0.69200000000000006</v>
      </c>
      <c r="AH26">
        <f t="shared" si="12"/>
        <v>0</v>
      </c>
      <c r="AI26">
        <f t="shared" si="13"/>
        <v>0.64015999999999995</v>
      </c>
      <c r="AJ26">
        <f t="shared" si="3"/>
        <v>50</v>
      </c>
      <c r="AK26">
        <f t="shared" si="4"/>
        <v>2</v>
      </c>
      <c r="AL26">
        <f t="shared" si="5"/>
        <v>300</v>
      </c>
      <c r="AM26" t="str">
        <f t="shared" si="6"/>
        <v>f</v>
      </c>
      <c r="AN26">
        <f t="shared" si="7"/>
        <v>0</v>
      </c>
      <c r="AO26" t="str">
        <f t="shared" si="14"/>
        <v>f</v>
      </c>
      <c r="AP26">
        <f t="shared" si="15"/>
        <v>1</v>
      </c>
      <c r="AQ26">
        <f t="shared" si="8"/>
        <v>3002</v>
      </c>
      <c r="AR26" t="str">
        <f t="shared" si="16"/>
        <v>50f</v>
      </c>
      <c r="AS26" t="str">
        <f t="shared" si="9"/>
        <v>50f0</v>
      </c>
      <c r="AT26">
        <f t="shared" si="17"/>
        <v>0.78</v>
      </c>
      <c r="AU26">
        <f t="shared" si="18"/>
        <v>0.55000000000000004</v>
      </c>
      <c r="AV26">
        <f t="shared" si="19"/>
        <v>0.57099999999999995</v>
      </c>
      <c r="AX26">
        <f t="shared" si="21"/>
        <v>0</v>
      </c>
    </row>
    <row r="27" spans="2:50" x14ac:dyDescent="0.2">
      <c r="B27">
        <v>8</v>
      </c>
      <c r="C27" s="9" t="str">
        <f>IF(zony!AC27=0,"nezadáno",zony!D27)</f>
        <v>nezadáno</v>
      </c>
      <c r="D27" s="8">
        <f>IF(zony!AC27=1,IF(AX27=1,0,IF(F27="A",AC27,IF(F27="B",AI27,IF(F27="C",AV27,0)))),0)</f>
        <v>0</v>
      </c>
      <c r="E27" s="25" t="str">
        <f>IF(zony!AC27=1,IF(AX27=1,"světlík?",IF(D27&gt;1,"větší než 1!","ok")),"nedef. zóna")</f>
        <v>nedef. zóna</v>
      </c>
      <c r="F27" s="46" t="s">
        <v>147</v>
      </c>
      <c r="G27" s="38"/>
      <c r="H27" s="17" t="s">
        <v>237</v>
      </c>
      <c r="I27" s="164" t="s">
        <v>250</v>
      </c>
      <c r="J27" s="161" t="s">
        <v>260</v>
      </c>
      <c r="K27" s="162" t="s">
        <v>272</v>
      </c>
      <c r="L27" s="20" t="s">
        <v>262</v>
      </c>
      <c r="M27" s="162" t="s">
        <v>265</v>
      </c>
      <c r="N27" s="20" t="s">
        <v>274</v>
      </c>
      <c r="O27" s="20" t="s">
        <v>341</v>
      </c>
      <c r="AC27">
        <f t="shared" si="0"/>
        <v>0</v>
      </c>
      <c r="AD27">
        <f t="shared" si="1"/>
        <v>0.68</v>
      </c>
      <c r="AE27">
        <f t="shared" si="2"/>
        <v>2</v>
      </c>
      <c r="AF27">
        <f t="shared" si="10"/>
        <v>0</v>
      </c>
      <c r="AG27">
        <f t="shared" si="11"/>
        <v>0.69200000000000006</v>
      </c>
      <c r="AH27">
        <f t="shared" si="12"/>
        <v>0</v>
      </c>
      <c r="AI27">
        <f t="shared" si="13"/>
        <v>0.64015999999999995</v>
      </c>
      <c r="AJ27">
        <f t="shared" si="3"/>
        <v>50</v>
      </c>
      <c r="AK27">
        <f t="shared" si="4"/>
        <v>2</v>
      </c>
      <c r="AL27">
        <f t="shared" si="5"/>
        <v>300</v>
      </c>
      <c r="AM27" t="str">
        <f t="shared" si="6"/>
        <v>f</v>
      </c>
      <c r="AN27">
        <f t="shared" si="7"/>
        <v>0</v>
      </c>
      <c r="AO27" t="str">
        <f t="shared" si="14"/>
        <v>f</v>
      </c>
      <c r="AP27">
        <f t="shared" si="15"/>
        <v>1</v>
      </c>
      <c r="AQ27">
        <f t="shared" si="8"/>
        <v>3002</v>
      </c>
      <c r="AR27" t="str">
        <f t="shared" si="16"/>
        <v>50f</v>
      </c>
      <c r="AS27" t="str">
        <f t="shared" si="9"/>
        <v>50f0</v>
      </c>
      <c r="AT27">
        <f t="shared" si="17"/>
        <v>0.78</v>
      </c>
      <c r="AU27">
        <f t="shared" si="18"/>
        <v>0.55000000000000004</v>
      </c>
      <c r="AV27">
        <f t="shared" si="19"/>
        <v>0.57099999999999995</v>
      </c>
      <c r="AX27">
        <f t="shared" si="21"/>
        <v>0</v>
      </c>
    </row>
    <row r="28" spans="2:50" x14ac:dyDescent="0.2">
      <c r="B28">
        <v>9</v>
      </c>
      <c r="C28" s="9" t="str">
        <f>IF(zony!AC28=0,"nezadáno",zony!D28)</f>
        <v>nezadáno</v>
      </c>
      <c r="D28" s="8">
        <f>IF(zony!AC28=1,IF(AX28=1,0,IF(F28="A",AC28,IF(F28="B",AI28,IF(F28="C",AV28,0)))),0)</f>
        <v>0</v>
      </c>
      <c r="E28" s="25" t="str">
        <f>IF(zony!AC28=1,IF(AX28=1,"světlík?",IF(D28&gt;1,"větší než 1!","ok")),"nedef. zóna")</f>
        <v>nedef. zóna</v>
      </c>
      <c r="F28" s="46" t="s">
        <v>147</v>
      </c>
      <c r="G28" s="38"/>
      <c r="H28" s="17" t="s">
        <v>237</v>
      </c>
      <c r="I28" s="18" t="s">
        <v>250</v>
      </c>
      <c r="J28" s="31" t="s">
        <v>260</v>
      </c>
      <c r="K28" s="20" t="s">
        <v>272</v>
      </c>
      <c r="L28" s="20" t="s">
        <v>262</v>
      </c>
      <c r="M28" s="162" t="s">
        <v>265</v>
      </c>
      <c r="N28" s="20" t="s">
        <v>279</v>
      </c>
      <c r="O28" s="20" t="s">
        <v>341</v>
      </c>
      <c r="AC28">
        <f t="shared" si="0"/>
        <v>0</v>
      </c>
      <c r="AD28">
        <f t="shared" si="1"/>
        <v>0.68</v>
      </c>
      <c r="AE28">
        <f t="shared" si="2"/>
        <v>2</v>
      </c>
      <c r="AF28">
        <f t="shared" si="10"/>
        <v>0</v>
      </c>
      <c r="AG28">
        <f t="shared" si="11"/>
        <v>0.69200000000000006</v>
      </c>
      <c r="AH28">
        <f t="shared" si="12"/>
        <v>0</v>
      </c>
      <c r="AI28">
        <f t="shared" si="13"/>
        <v>0.64015999999999995</v>
      </c>
      <c r="AJ28">
        <f t="shared" si="3"/>
        <v>50</v>
      </c>
      <c r="AK28">
        <f t="shared" si="4"/>
        <v>2</v>
      </c>
      <c r="AL28">
        <f t="shared" si="5"/>
        <v>300</v>
      </c>
      <c r="AM28" t="str">
        <f t="shared" si="6"/>
        <v>f</v>
      </c>
      <c r="AN28">
        <f t="shared" si="7"/>
        <v>90</v>
      </c>
      <c r="AO28" t="str">
        <f t="shared" si="14"/>
        <v>f</v>
      </c>
      <c r="AP28">
        <f t="shared" si="15"/>
        <v>1</v>
      </c>
      <c r="AQ28">
        <f t="shared" si="8"/>
        <v>3002</v>
      </c>
      <c r="AR28" t="str">
        <f t="shared" si="16"/>
        <v>50f</v>
      </c>
      <c r="AS28" t="str">
        <f t="shared" si="9"/>
        <v>50f90</v>
      </c>
      <c r="AT28">
        <f t="shared" si="17"/>
        <v>-1</v>
      </c>
      <c r="AU28">
        <f t="shared" si="18"/>
        <v>0.55000000000000004</v>
      </c>
      <c r="AV28">
        <f t="shared" si="19"/>
        <v>1.55</v>
      </c>
      <c r="AX28">
        <f t="shared" si="21"/>
        <v>1</v>
      </c>
    </row>
    <row r="29" spans="2:50" x14ac:dyDescent="0.2">
      <c r="B29">
        <v>10</v>
      </c>
      <c r="C29" s="9" t="str">
        <f>IF(zony!AC29=0,"nezadáno",zony!D29)</f>
        <v>nezadáno</v>
      </c>
      <c r="D29" s="8">
        <f>IF(zony!AC29=1,IF(AX29=1,0,IF(F29="A",AC29,IF(F29="B",AI29,IF(F29="C",AV29,0)))),0)</f>
        <v>0</v>
      </c>
      <c r="E29" s="25" t="str">
        <f>IF(zony!AC29=1,IF(AX29=1,"světlík?",IF(D29&gt;1,"větší než 1!","ok")),"nedef. zóna")</f>
        <v>nedef. zóna</v>
      </c>
      <c r="F29" s="46" t="s">
        <v>147</v>
      </c>
      <c r="G29" s="38"/>
      <c r="H29" s="17" t="s">
        <v>237</v>
      </c>
      <c r="I29" s="18" t="s">
        <v>251</v>
      </c>
      <c r="J29" s="31" t="s">
        <v>260</v>
      </c>
      <c r="K29" s="20" t="s">
        <v>272</v>
      </c>
      <c r="L29" s="20" t="s">
        <v>263</v>
      </c>
      <c r="M29" s="162" t="s">
        <v>265</v>
      </c>
      <c r="N29" s="20" t="s">
        <v>276</v>
      </c>
      <c r="O29" s="20" t="s">
        <v>341</v>
      </c>
      <c r="AC29">
        <f t="shared" si="0"/>
        <v>0</v>
      </c>
      <c r="AD29">
        <f t="shared" si="1"/>
        <v>0.85</v>
      </c>
      <c r="AE29">
        <f t="shared" si="2"/>
        <v>2</v>
      </c>
      <c r="AF29">
        <f t="shared" si="10"/>
        <v>0</v>
      </c>
      <c r="AG29">
        <f t="shared" si="11"/>
        <v>0.80249999999999999</v>
      </c>
      <c r="AH29">
        <f t="shared" si="12"/>
        <v>0</v>
      </c>
      <c r="AI29">
        <f t="shared" si="13"/>
        <v>0.5827</v>
      </c>
      <c r="AJ29">
        <f t="shared" si="3"/>
        <v>50</v>
      </c>
      <c r="AK29">
        <f t="shared" si="4"/>
        <v>2</v>
      </c>
      <c r="AL29">
        <f t="shared" si="5"/>
        <v>500</v>
      </c>
      <c r="AM29" t="str">
        <f t="shared" si="6"/>
        <v>f</v>
      </c>
      <c r="AN29">
        <f t="shared" si="7"/>
        <v>30</v>
      </c>
      <c r="AO29" t="str">
        <f t="shared" si="14"/>
        <v>f</v>
      </c>
      <c r="AP29">
        <f t="shared" si="15"/>
        <v>1</v>
      </c>
      <c r="AQ29">
        <f t="shared" si="8"/>
        <v>5002</v>
      </c>
      <c r="AR29" t="str">
        <f t="shared" si="16"/>
        <v>50f</v>
      </c>
      <c r="AS29" t="str">
        <f t="shared" si="9"/>
        <v>50f30</v>
      </c>
      <c r="AT29">
        <f t="shared" si="17"/>
        <v>-1</v>
      </c>
      <c r="AU29">
        <f t="shared" si="18"/>
        <v>0.52</v>
      </c>
      <c r="AV29">
        <f t="shared" si="19"/>
        <v>1.52</v>
      </c>
      <c r="AX29">
        <f t="shared" si="21"/>
        <v>1</v>
      </c>
    </row>
    <row r="30" spans="2:50" x14ac:dyDescent="0.2">
      <c r="B30">
        <v>11</v>
      </c>
      <c r="C30" s="9" t="str">
        <f>IF(zony!AC30=0,"nezadáno",zony!D30)</f>
        <v>nezadáno</v>
      </c>
      <c r="D30" s="8">
        <f>IF(zony!AC30=1,IF(AX30=1,0,IF(F30="A",AC30,IF(F30="B",AI30,IF(F30="C",AV30,0)))),0)</f>
        <v>0</v>
      </c>
      <c r="E30" s="25" t="str">
        <f>IF(zony!AC30=1,IF(AX30=1,"světlík?",IF(D30&gt;1,"větší než 1!","ok")),"nedef. zóna")</f>
        <v>nedef. zóna</v>
      </c>
      <c r="F30" s="46" t="s">
        <v>147</v>
      </c>
      <c r="G30" s="38"/>
      <c r="H30" s="17" t="s">
        <v>237</v>
      </c>
      <c r="I30" s="18" t="s">
        <v>251</v>
      </c>
      <c r="J30" s="31" t="s">
        <v>260</v>
      </c>
      <c r="K30" s="20" t="s">
        <v>272</v>
      </c>
      <c r="L30" s="20" t="s">
        <v>263</v>
      </c>
      <c r="M30" s="162" t="s">
        <v>265</v>
      </c>
      <c r="N30" s="20" t="s">
        <v>276</v>
      </c>
      <c r="O30" s="20" t="s">
        <v>341</v>
      </c>
      <c r="AC30">
        <f t="shared" ref="AC30:AC69" si="22">IF(ISNUMBER(G30),ABS(G30),0)</f>
        <v>0</v>
      </c>
      <c r="AD30">
        <f t="shared" ref="AD30:AD69" si="23">VLOOKUP(I30,$AC$3:$AD$16,2,FALSE)</f>
        <v>0.85</v>
      </c>
      <c r="AE30">
        <f t="shared" ref="AE30:AE69" si="24">VLOOKUP(H30,$AA$3:$AB$7,2,FALSE)</f>
        <v>2</v>
      </c>
      <c r="AF30">
        <f t="shared" ref="AF30:AF69" si="25">IF(AE30=1,(0.65*AD30)+0.07,0)</f>
        <v>0</v>
      </c>
      <c r="AG30">
        <f t="shared" ref="AG30:AG69" si="26">IF(AE30=2,(0.65*AD30)+0.25,0)</f>
        <v>0.80249999999999999</v>
      </c>
      <c r="AH30">
        <f t="shared" ref="AH30:AH69" si="27">IF(AE30=3,AD30,0)</f>
        <v>0</v>
      </c>
      <c r="AI30">
        <f t="shared" ref="AI30:AI69" si="28">IF(AF30&gt;0,(1-(0.52*AF30)),IF(AG30&gt;0,(1-(0.52*AG30)),IF(AH30&gt;0,(1-(0.52*AH30)),0)))</f>
        <v>0.5827</v>
      </c>
      <c r="AJ30">
        <f t="shared" ref="AJ30:AJ69" si="29">VLOOKUP(J30,$AF$3:$AG$5,2,FALSE)</f>
        <v>50</v>
      </c>
      <c r="AK30">
        <f t="shared" ref="AK30:AK69" si="30">VLOOKUP(K30,$AI$3:$AJ$6,2,FALSE)</f>
        <v>2</v>
      </c>
      <c r="AL30">
        <f t="shared" ref="AL30:AL69" si="31">VLOOKUP(L30,$AL$3:$AM$5,2,FALSE)</f>
        <v>500</v>
      </c>
      <c r="AM30" t="str">
        <f t="shared" ref="AM30:AM69" si="32">VLOOKUP(M30,$AN$3:$AP$7,2,FALSE)</f>
        <v>f</v>
      </c>
      <c r="AN30">
        <f t="shared" ref="AN30:AN69" si="33">VLOOKUP(N30,$AQ$3:$AR$8,2,FALSE)</f>
        <v>30</v>
      </c>
      <c r="AO30" t="str">
        <f t="shared" ref="AO30:AO69" si="34">IF(AND(AM30="h",AN30=0),"f",IF(AND(AM30="j",AN30=0),"f",IF(AND(AM30="v",AN30=0),"f",IF(AND(AM30="s",AN30=0),"f",AM30))))</f>
        <v>f</v>
      </c>
      <c r="AP30">
        <f t="shared" si="15"/>
        <v>1</v>
      </c>
      <c r="AQ30">
        <f t="shared" ref="AQ30:AQ69" si="35">IF(AL30=300,IF(AK30=0,3000,IF(AK30=1,3001,IF(AK30=2,3002,IF(AK30=3,3003,0)))),IF(AL30=500,IF(AK30=0,5000,IF(AK30=1,5001,IF(AK30=2,5002,IF(AK30=3,5003,0)))),IF(AL30=750,IF(AK30=0,7500,IF(AK30=1,7501,IF(AK30=2,7502,IF(AK30=3,7503,0)))),0)))</f>
        <v>5002</v>
      </c>
      <c r="AR30" t="str">
        <f t="shared" ref="AR30:AR69" si="36">IF(AJ30=50,IF(AO30="f","50f",IF(AO30="h","50h",IF(AO30="j","50j",IF(AO30="v","50v",IF(AO30="s","50s",0))))),IF(AJ30=49,IF(AO30="f","49f",IF(AO30="h","49h",IF(AO30="j","49j",IF(AO30="v","49v",IF(AO30="s","49s",0))))),0))</f>
        <v>50f</v>
      </c>
      <c r="AS30" t="str">
        <f t="shared" ref="AS30:AS69" si="37">CONCATENATE(AR30,AN30)</f>
        <v>50f30</v>
      </c>
      <c r="AT30">
        <f t="shared" si="17"/>
        <v>-1</v>
      </c>
      <c r="AU30">
        <f t="shared" ref="AU30:AU69" si="38">VLOOKUP(AP30, $AT$2:$BF$10, MATCH(AQ30, $AT$2:$BF$2, 0), FALSE)</f>
        <v>0.52</v>
      </c>
      <c r="AV30">
        <f t="shared" ref="AV30:AV69" si="39">1-(AT30*AU30)</f>
        <v>1.52</v>
      </c>
      <c r="AX30">
        <f t="shared" si="21"/>
        <v>1</v>
      </c>
    </row>
    <row r="31" spans="2:50" x14ac:dyDescent="0.2">
      <c r="B31">
        <v>12</v>
      </c>
      <c r="C31" s="9" t="str">
        <f>IF(zony!AC31=0,"nezadáno",zony!D31)</f>
        <v>nezadáno</v>
      </c>
      <c r="D31" s="8">
        <f>IF(zony!AC31=1,IF(AX31=1,0,IF(F31="A",AC31,IF(F31="B",AI31,IF(F31="C",AV31,0)))),0)</f>
        <v>0</v>
      </c>
      <c r="E31" s="25" t="str">
        <f>IF(zony!AC31=1,IF(AX31=1,"světlík?",IF(D31&gt;1,"větší než 1!","ok")),"nedef. zóna")</f>
        <v>nedef. zóna</v>
      </c>
      <c r="F31" s="46" t="s">
        <v>147</v>
      </c>
      <c r="G31" s="38"/>
      <c r="H31" s="17" t="s">
        <v>237</v>
      </c>
      <c r="I31" s="18" t="s">
        <v>251</v>
      </c>
      <c r="J31" s="31" t="s">
        <v>260</v>
      </c>
      <c r="K31" s="20" t="s">
        <v>272</v>
      </c>
      <c r="L31" s="20" t="s">
        <v>263</v>
      </c>
      <c r="M31" s="20" t="s">
        <v>269</v>
      </c>
      <c r="N31" s="20" t="s">
        <v>276</v>
      </c>
      <c r="O31" s="20" t="s">
        <v>341</v>
      </c>
      <c r="AC31">
        <f t="shared" si="22"/>
        <v>0</v>
      </c>
      <c r="AD31">
        <f t="shared" si="23"/>
        <v>0.85</v>
      </c>
      <c r="AE31">
        <f t="shared" si="24"/>
        <v>2</v>
      </c>
      <c r="AF31">
        <f t="shared" si="25"/>
        <v>0</v>
      </c>
      <c r="AG31">
        <f t="shared" si="26"/>
        <v>0.80249999999999999</v>
      </c>
      <c r="AH31">
        <f t="shared" si="27"/>
        <v>0</v>
      </c>
      <c r="AI31">
        <f t="shared" si="28"/>
        <v>0.5827</v>
      </c>
      <c r="AJ31">
        <f t="shared" si="29"/>
        <v>50</v>
      </c>
      <c r="AK31">
        <f t="shared" si="30"/>
        <v>2</v>
      </c>
      <c r="AL31">
        <f t="shared" si="31"/>
        <v>500</v>
      </c>
      <c r="AM31" t="str">
        <f t="shared" si="32"/>
        <v>s</v>
      </c>
      <c r="AN31">
        <f t="shared" si="33"/>
        <v>30</v>
      </c>
      <c r="AO31" t="str">
        <f t="shared" si="34"/>
        <v>s</v>
      </c>
      <c r="AP31">
        <f t="shared" si="15"/>
        <v>1</v>
      </c>
      <c r="AQ31">
        <f t="shared" si="35"/>
        <v>5002</v>
      </c>
      <c r="AR31" t="str">
        <f t="shared" si="36"/>
        <v>50s</v>
      </c>
      <c r="AS31" t="str">
        <f t="shared" si="37"/>
        <v>50s30</v>
      </c>
      <c r="AT31">
        <f t="shared" si="17"/>
        <v>0.85</v>
      </c>
      <c r="AU31">
        <f t="shared" si="38"/>
        <v>0.52</v>
      </c>
      <c r="AV31">
        <f t="shared" si="39"/>
        <v>0.55800000000000005</v>
      </c>
      <c r="AX31">
        <f t="shared" si="21"/>
        <v>0</v>
      </c>
    </row>
    <row r="32" spans="2:50" x14ac:dyDescent="0.2">
      <c r="B32">
        <v>13</v>
      </c>
      <c r="C32" s="9" t="str">
        <f>IF(zony!AC32=0,"nezadáno",zony!D32)</f>
        <v>nezadáno</v>
      </c>
      <c r="D32" s="8">
        <f>IF(zony!AC32=1,IF(AX32=1,0,IF(F32="A",AC32,IF(F32="B",AI32,IF(F32="C",AV32,0)))),0)</f>
        <v>0</v>
      </c>
      <c r="E32" s="25" t="str">
        <f>IF(zony!AC32=1,IF(AX32=1,"světlík?",IF(D32&gt;1,"větší než 1!","ok")),"nedef. zóna")</f>
        <v>nedef. zóna</v>
      </c>
      <c r="F32" s="46" t="s">
        <v>147</v>
      </c>
      <c r="G32" s="38"/>
      <c r="H32" s="17" t="s">
        <v>237</v>
      </c>
      <c r="I32" s="18" t="s">
        <v>251</v>
      </c>
      <c r="J32" s="31" t="s">
        <v>260</v>
      </c>
      <c r="K32" s="20" t="s">
        <v>272</v>
      </c>
      <c r="L32" s="20" t="s">
        <v>263</v>
      </c>
      <c r="M32" s="20" t="s">
        <v>269</v>
      </c>
      <c r="N32" s="20" t="s">
        <v>276</v>
      </c>
      <c r="O32" s="20" t="s">
        <v>341</v>
      </c>
      <c r="AC32">
        <f t="shared" si="22"/>
        <v>0</v>
      </c>
      <c r="AD32">
        <f t="shared" si="23"/>
        <v>0.85</v>
      </c>
      <c r="AE32">
        <f t="shared" si="24"/>
        <v>2</v>
      </c>
      <c r="AF32">
        <f t="shared" si="25"/>
        <v>0</v>
      </c>
      <c r="AG32">
        <f t="shared" si="26"/>
        <v>0.80249999999999999</v>
      </c>
      <c r="AH32">
        <f t="shared" si="27"/>
        <v>0</v>
      </c>
      <c r="AI32">
        <f t="shared" si="28"/>
        <v>0.5827</v>
      </c>
      <c r="AJ32">
        <f t="shared" si="29"/>
        <v>50</v>
      </c>
      <c r="AK32">
        <f t="shared" si="30"/>
        <v>2</v>
      </c>
      <c r="AL32">
        <f t="shared" si="31"/>
        <v>500</v>
      </c>
      <c r="AM32" t="str">
        <f t="shared" si="32"/>
        <v>s</v>
      </c>
      <c r="AN32">
        <f t="shared" si="33"/>
        <v>30</v>
      </c>
      <c r="AO32" t="str">
        <f t="shared" si="34"/>
        <v>s</v>
      </c>
      <c r="AP32">
        <f t="shared" si="15"/>
        <v>1</v>
      </c>
      <c r="AQ32">
        <f t="shared" si="35"/>
        <v>5002</v>
      </c>
      <c r="AR32" t="str">
        <f t="shared" si="36"/>
        <v>50s</v>
      </c>
      <c r="AS32" t="str">
        <f t="shared" si="37"/>
        <v>50s30</v>
      </c>
      <c r="AT32">
        <f t="shared" si="17"/>
        <v>0.85</v>
      </c>
      <c r="AU32">
        <f t="shared" si="38"/>
        <v>0.52</v>
      </c>
      <c r="AV32">
        <f t="shared" si="39"/>
        <v>0.55800000000000005</v>
      </c>
      <c r="AX32">
        <f t="shared" si="21"/>
        <v>0</v>
      </c>
    </row>
    <row r="33" spans="2:50" x14ac:dyDescent="0.2">
      <c r="B33">
        <v>14</v>
      </c>
      <c r="C33" s="9" t="str">
        <f>IF(zony!AC33=0,"nezadáno",zony!D33)</f>
        <v>nezadáno</v>
      </c>
      <c r="D33" s="8">
        <f>IF(zony!AC33=1,IF(AX33=1,0,IF(F33="A",AC33,IF(F33="B",AI33,IF(F33="C",AV33,0)))),0)</f>
        <v>0</v>
      </c>
      <c r="E33" s="25" t="str">
        <f>IF(zony!AC33=1,IF(AX33=1,"světlík?",IF(D33&gt;1,"větší než 1!","ok")),"nedef. zóna")</f>
        <v>nedef. zóna</v>
      </c>
      <c r="F33" s="46" t="s">
        <v>147</v>
      </c>
      <c r="G33" s="38"/>
      <c r="H33" s="17" t="s">
        <v>237</v>
      </c>
      <c r="I33" s="18" t="s">
        <v>251</v>
      </c>
      <c r="J33" s="31" t="s">
        <v>260</v>
      </c>
      <c r="K33" s="20" t="s">
        <v>272</v>
      </c>
      <c r="L33" s="20" t="s">
        <v>263</v>
      </c>
      <c r="M33" s="20" t="s">
        <v>269</v>
      </c>
      <c r="N33" s="20" t="s">
        <v>276</v>
      </c>
      <c r="O33" s="20" t="s">
        <v>341</v>
      </c>
      <c r="AC33">
        <f t="shared" si="22"/>
        <v>0</v>
      </c>
      <c r="AD33">
        <f t="shared" si="23"/>
        <v>0.85</v>
      </c>
      <c r="AE33">
        <f t="shared" si="24"/>
        <v>2</v>
      </c>
      <c r="AF33">
        <f t="shared" si="25"/>
        <v>0</v>
      </c>
      <c r="AG33">
        <f t="shared" si="26"/>
        <v>0.80249999999999999</v>
      </c>
      <c r="AH33">
        <f t="shared" si="27"/>
        <v>0</v>
      </c>
      <c r="AI33">
        <f t="shared" si="28"/>
        <v>0.5827</v>
      </c>
      <c r="AJ33">
        <f t="shared" si="29"/>
        <v>50</v>
      </c>
      <c r="AK33">
        <f t="shared" si="30"/>
        <v>2</v>
      </c>
      <c r="AL33">
        <f t="shared" si="31"/>
        <v>500</v>
      </c>
      <c r="AM33" t="str">
        <f t="shared" si="32"/>
        <v>s</v>
      </c>
      <c r="AN33">
        <f t="shared" si="33"/>
        <v>30</v>
      </c>
      <c r="AO33" t="str">
        <f t="shared" si="34"/>
        <v>s</v>
      </c>
      <c r="AP33">
        <f t="shared" si="15"/>
        <v>1</v>
      </c>
      <c r="AQ33">
        <f t="shared" si="35"/>
        <v>5002</v>
      </c>
      <c r="AR33" t="str">
        <f t="shared" si="36"/>
        <v>50s</v>
      </c>
      <c r="AS33" t="str">
        <f t="shared" si="37"/>
        <v>50s30</v>
      </c>
      <c r="AT33">
        <f t="shared" si="17"/>
        <v>0.85</v>
      </c>
      <c r="AU33">
        <f t="shared" si="38"/>
        <v>0.52</v>
      </c>
      <c r="AV33">
        <f t="shared" si="39"/>
        <v>0.55800000000000005</v>
      </c>
      <c r="AX33">
        <f t="shared" si="21"/>
        <v>0</v>
      </c>
    </row>
    <row r="34" spans="2:50" x14ac:dyDescent="0.2">
      <c r="B34">
        <v>15</v>
      </c>
      <c r="C34" s="9" t="str">
        <f>IF(zony!AC34=0,"nezadáno",zony!D34)</f>
        <v>nezadáno</v>
      </c>
      <c r="D34" s="8">
        <f>IF(zony!AC34=1,IF(AX34=1,0,IF(F34="A",AC34,IF(F34="B",AI34,IF(F34="C",AV34,0)))),0)</f>
        <v>0</v>
      </c>
      <c r="E34" s="25" t="str">
        <f>IF(zony!AC34=1,IF(AX34=1,"světlík?",IF(D34&gt;1,"větší než 1!","ok")),"nedef. zóna")</f>
        <v>nedef. zóna</v>
      </c>
      <c r="F34" s="46" t="s">
        <v>147</v>
      </c>
      <c r="G34" s="38"/>
      <c r="H34" s="17" t="s">
        <v>237</v>
      </c>
      <c r="I34" s="18" t="s">
        <v>251</v>
      </c>
      <c r="J34" s="31" t="s">
        <v>260</v>
      </c>
      <c r="K34" s="20" t="s">
        <v>272</v>
      </c>
      <c r="L34" s="20" t="s">
        <v>263</v>
      </c>
      <c r="M34" s="20" t="s">
        <v>269</v>
      </c>
      <c r="N34" s="20" t="s">
        <v>276</v>
      </c>
      <c r="O34" s="20" t="s">
        <v>341</v>
      </c>
      <c r="AC34">
        <f t="shared" si="22"/>
        <v>0</v>
      </c>
      <c r="AD34">
        <f t="shared" si="23"/>
        <v>0.85</v>
      </c>
      <c r="AE34">
        <f t="shared" si="24"/>
        <v>2</v>
      </c>
      <c r="AF34">
        <f t="shared" si="25"/>
        <v>0</v>
      </c>
      <c r="AG34">
        <f t="shared" si="26"/>
        <v>0.80249999999999999</v>
      </c>
      <c r="AH34">
        <f t="shared" si="27"/>
        <v>0</v>
      </c>
      <c r="AI34">
        <f t="shared" si="28"/>
        <v>0.5827</v>
      </c>
      <c r="AJ34">
        <f t="shared" si="29"/>
        <v>50</v>
      </c>
      <c r="AK34">
        <f t="shared" si="30"/>
        <v>2</v>
      </c>
      <c r="AL34">
        <f t="shared" si="31"/>
        <v>500</v>
      </c>
      <c r="AM34" t="str">
        <f t="shared" si="32"/>
        <v>s</v>
      </c>
      <c r="AN34">
        <f t="shared" si="33"/>
        <v>30</v>
      </c>
      <c r="AO34" t="str">
        <f t="shared" si="34"/>
        <v>s</v>
      </c>
      <c r="AP34">
        <f t="shared" si="15"/>
        <v>1</v>
      </c>
      <c r="AQ34">
        <f t="shared" si="35"/>
        <v>5002</v>
      </c>
      <c r="AR34" t="str">
        <f t="shared" si="36"/>
        <v>50s</v>
      </c>
      <c r="AS34" t="str">
        <f t="shared" si="37"/>
        <v>50s30</v>
      </c>
      <c r="AT34">
        <f t="shared" si="17"/>
        <v>0.85</v>
      </c>
      <c r="AU34">
        <f t="shared" si="38"/>
        <v>0.52</v>
      </c>
      <c r="AV34">
        <f t="shared" si="39"/>
        <v>0.55800000000000005</v>
      </c>
      <c r="AX34">
        <f t="shared" si="21"/>
        <v>0</v>
      </c>
    </row>
    <row r="35" spans="2:50" x14ac:dyDescent="0.2">
      <c r="B35">
        <v>16</v>
      </c>
      <c r="C35" s="9" t="str">
        <f>IF(zony!AC35=0,"nezadáno",zony!D35)</f>
        <v>nezadáno</v>
      </c>
      <c r="D35" s="8">
        <f>IF(zony!AC35=1,IF(AX35=1,0,IF(F35="A",AC35,IF(F35="B",AI35,IF(F35="C",AV35,0)))),0)</f>
        <v>0</v>
      </c>
      <c r="E35" s="25" t="str">
        <f>IF(zony!AC35=1,IF(AX35=1,"světlík?",IF(D35&gt;1,"větší než 1!","ok")),"nedef. zóna")</f>
        <v>nedef. zóna</v>
      </c>
      <c r="F35" s="46" t="s">
        <v>147</v>
      </c>
      <c r="G35" s="38"/>
      <c r="H35" s="17" t="s">
        <v>237</v>
      </c>
      <c r="I35" s="18" t="s">
        <v>251</v>
      </c>
      <c r="J35" s="31" t="s">
        <v>260</v>
      </c>
      <c r="K35" s="20" t="s">
        <v>272</v>
      </c>
      <c r="L35" s="20" t="s">
        <v>263</v>
      </c>
      <c r="M35" s="20" t="s">
        <v>269</v>
      </c>
      <c r="N35" s="20" t="s">
        <v>276</v>
      </c>
      <c r="O35" s="20" t="s">
        <v>341</v>
      </c>
      <c r="AC35">
        <f t="shared" si="22"/>
        <v>0</v>
      </c>
      <c r="AD35">
        <f t="shared" si="23"/>
        <v>0.85</v>
      </c>
      <c r="AE35">
        <f t="shared" si="24"/>
        <v>2</v>
      </c>
      <c r="AF35">
        <f t="shared" si="25"/>
        <v>0</v>
      </c>
      <c r="AG35">
        <f t="shared" si="26"/>
        <v>0.80249999999999999</v>
      </c>
      <c r="AH35">
        <f t="shared" si="27"/>
        <v>0</v>
      </c>
      <c r="AI35">
        <f t="shared" si="28"/>
        <v>0.5827</v>
      </c>
      <c r="AJ35">
        <f t="shared" si="29"/>
        <v>50</v>
      </c>
      <c r="AK35">
        <f t="shared" si="30"/>
        <v>2</v>
      </c>
      <c r="AL35">
        <f t="shared" si="31"/>
        <v>500</v>
      </c>
      <c r="AM35" t="str">
        <f t="shared" si="32"/>
        <v>s</v>
      </c>
      <c r="AN35">
        <f t="shared" si="33"/>
        <v>30</v>
      </c>
      <c r="AO35" t="str">
        <f t="shared" si="34"/>
        <v>s</v>
      </c>
      <c r="AP35">
        <f t="shared" si="15"/>
        <v>1</v>
      </c>
      <c r="AQ35">
        <f t="shared" si="35"/>
        <v>5002</v>
      </c>
      <c r="AR35" t="str">
        <f t="shared" si="36"/>
        <v>50s</v>
      </c>
      <c r="AS35" t="str">
        <f t="shared" si="37"/>
        <v>50s30</v>
      </c>
      <c r="AT35">
        <f t="shared" si="17"/>
        <v>0.85</v>
      </c>
      <c r="AU35">
        <f t="shared" si="38"/>
        <v>0.52</v>
      </c>
      <c r="AV35">
        <f t="shared" si="39"/>
        <v>0.55800000000000005</v>
      </c>
      <c r="AX35">
        <f t="shared" si="21"/>
        <v>0</v>
      </c>
    </row>
    <row r="36" spans="2:50" x14ac:dyDescent="0.2">
      <c r="B36">
        <v>17</v>
      </c>
      <c r="C36" s="9" t="str">
        <f>IF(zony!AC36=0,"nezadáno",zony!D36)</f>
        <v>nezadáno</v>
      </c>
      <c r="D36" s="8">
        <f>IF(zony!AC36=1,IF(AX36=1,0,IF(F36="A",AC36,IF(F36="B",AI36,IF(F36="C",AV36,0)))),0)</f>
        <v>0</v>
      </c>
      <c r="E36" s="25" t="str">
        <f>IF(zony!AC36=1,IF(AX36=1,"světlík?",IF(D36&gt;1,"větší než 1!","ok")),"nedef. zóna")</f>
        <v>nedef. zóna</v>
      </c>
      <c r="F36" s="46" t="s">
        <v>147</v>
      </c>
      <c r="G36" s="38"/>
      <c r="H36" s="17" t="s">
        <v>237</v>
      </c>
      <c r="I36" s="18" t="s">
        <v>251</v>
      </c>
      <c r="J36" s="31" t="s">
        <v>260</v>
      </c>
      <c r="K36" s="20" t="s">
        <v>272</v>
      </c>
      <c r="L36" s="20" t="s">
        <v>263</v>
      </c>
      <c r="M36" s="20" t="s">
        <v>269</v>
      </c>
      <c r="N36" s="20" t="s">
        <v>276</v>
      </c>
      <c r="O36" s="20" t="s">
        <v>341</v>
      </c>
      <c r="AC36">
        <f t="shared" si="22"/>
        <v>0</v>
      </c>
      <c r="AD36">
        <f t="shared" si="23"/>
        <v>0.85</v>
      </c>
      <c r="AE36">
        <f t="shared" si="24"/>
        <v>2</v>
      </c>
      <c r="AF36">
        <f t="shared" si="25"/>
        <v>0</v>
      </c>
      <c r="AG36">
        <f t="shared" si="26"/>
        <v>0.80249999999999999</v>
      </c>
      <c r="AH36">
        <f t="shared" si="27"/>
        <v>0</v>
      </c>
      <c r="AI36">
        <f t="shared" si="28"/>
        <v>0.5827</v>
      </c>
      <c r="AJ36">
        <f t="shared" si="29"/>
        <v>50</v>
      </c>
      <c r="AK36">
        <f t="shared" si="30"/>
        <v>2</v>
      </c>
      <c r="AL36">
        <f t="shared" si="31"/>
        <v>500</v>
      </c>
      <c r="AM36" t="str">
        <f t="shared" si="32"/>
        <v>s</v>
      </c>
      <c r="AN36">
        <f t="shared" si="33"/>
        <v>30</v>
      </c>
      <c r="AO36" t="str">
        <f t="shared" si="34"/>
        <v>s</v>
      </c>
      <c r="AP36">
        <f t="shared" si="15"/>
        <v>1</v>
      </c>
      <c r="AQ36">
        <f t="shared" si="35"/>
        <v>5002</v>
      </c>
      <c r="AR36" t="str">
        <f t="shared" si="36"/>
        <v>50s</v>
      </c>
      <c r="AS36" t="str">
        <f t="shared" si="37"/>
        <v>50s30</v>
      </c>
      <c r="AT36">
        <f t="shared" si="17"/>
        <v>0.85</v>
      </c>
      <c r="AU36">
        <f t="shared" si="38"/>
        <v>0.52</v>
      </c>
      <c r="AV36">
        <f t="shared" si="39"/>
        <v>0.55800000000000005</v>
      </c>
      <c r="AX36">
        <f t="shared" si="21"/>
        <v>0</v>
      </c>
    </row>
    <row r="37" spans="2:50" x14ac:dyDescent="0.2">
      <c r="B37">
        <v>18</v>
      </c>
      <c r="C37" s="9" t="str">
        <f>IF(zony!AC37=0,"nezadáno",zony!D37)</f>
        <v>nezadáno</v>
      </c>
      <c r="D37" s="8">
        <f>IF(zony!AC37=1,IF(AX37=1,0,IF(F37="A",AC37,IF(F37="B",AI37,IF(F37="C",AV37,0)))),0)</f>
        <v>0</v>
      </c>
      <c r="E37" s="25" t="str">
        <f>IF(zony!AC37=1,IF(AX37=1,"světlík?",IF(D37&gt;1,"větší než 1!","ok")),"nedef. zóna")</f>
        <v>nedef. zóna</v>
      </c>
      <c r="F37" s="46" t="s">
        <v>147</v>
      </c>
      <c r="G37" s="38"/>
      <c r="H37" s="17" t="s">
        <v>237</v>
      </c>
      <c r="I37" s="18" t="s">
        <v>251</v>
      </c>
      <c r="J37" s="31" t="s">
        <v>260</v>
      </c>
      <c r="K37" s="20" t="s">
        <v>272</v>
      </c>
      <c r="L37" s="20" t="s">
        <v>263</v>
      </c>
      <c r="M37" s="20" t="s">
        <v>269</v>
      </c>
      <c r="N37" s="20" t="s">
        <v>276</v>
      </c>
      <c r="O37" s="20" t="s">
        <v>341</v>
      </c>
      <c r="AC37">
        <f t="shared" si="22"/>
        <v>0</v>
      </c>
      <c r="AD37">
        <f t="shared" si="23"/>
        <v>0.85</v>
      </c>
      <c r="AE37">
        <f t="shared" si="24"/>
        <v>2</v>
      </c>
      <c r="AF37">
        <f t="shared" si="25"/>
        <v>0</v>
      </c>
      <c r="AG37">
        <f t="shared" si="26"/>
        <v>0.80249999999999999</v>
      </c>
      <c r="AH37">
        <f t="shared" si="27"/>
        <v>0</v>
      </c>
      <c r="AI37">
        <f t="shared" si="28"/>
        <v>0.5827</v>
      </c>
      <c r="AJ37">
        <f t="shared" si="29"/>
        <v>50</v>
      </c>
      <c r="AK37">
        <f t="shared" si="30"/>
        <v>2</v>
      </c>
      <c r="AL37">
        <f t="shared" si="31"/>
        <v>500</v>
      </c>
      <c r="AM37" t="str">
        <f t="shared" si="32"/>
        <v>s</v>
      </c>
      <c r="AN37">
        <f t="shared" si="33"/>
        <v>30</v>
      </c>
      <c r="AO37" t="str">
        <f t="shared" si="34"/>
        <v>s</v>
      </c>
      <c r="AP37">
        <f t="shared" si="15"/>
        <v>1</v>
      </c>
      <c r="AQ37">
        <f t="shared" si="35"/>
        <v>5002</v>
      </c>
      <c r="AR37" t="str">
        <f t="shared" si="36"/>
        <v>50s</v>
      </c>
      <c r="AS37" t="str">
        <f t="shared" si="37"/>
        <v>50s30</v>
      </c>
      <c r="AT37">
        <f t="shared" si="17"/>
        <v>0.85</v>
      </c>
      <c r="AU37">
        <f t="shared" si="38"/>
        <v>0.52</v>
      </c>
      <c r="AV37">
        <f t="shared" si="39"/>
        <v>0.55800000000000005</v>
      </c>
      <c r="AX37">
        <f t="shared" si="21"/>
        <v>0</v>
      </c>
    </row>
    <row r="38" spans="2:50" x14ac:dyDescent="0.2">
      <c r="B38">
        <v>19</v>
      </c>
      <c r="C38" s="9" t="str">
        <f>IF(zony!AC38=0,"nezadáno",zony!D38)</f>
        <v>nezadáno</v>
      </c>
      <c r="D38" s="8">
        <f>IF(zony!AC38=1,IF(AX38=1,0,IF(F38="A",AC38,IF(F38="B",AI38,IF(F38="C",AV38,0)))),0)</f>
        <v>0</v>
      </c>
      <c r="E38" s="25" t="str">
        <f>IF(zony!AC38=1,IF(AX38=1,"světlík?",IF(D38&gt;1,"větší než 1!","ok")),"nedef. zóna")</f>
        <v>nedef. zóna</v>
      </c>
      <c r="F38" s="46" t="s">
        <v>147</v>
      </c>
      <c r="G38" s="38"/>
      <c r="H38" s="17" t="s">
        <v>237</v>
      </c>
      <c r="I38" s="18" t="s">
        <v>251</v>
      </c>
      <c r="J38" s="31" t="s">
        <v>260</v>
      </c>
      <c r="K38" s="20" t="s">
        <v>272</v>
      </c>
      <c r="L38" s="20" t="s">
        <v>263</v>
      </c>
      <c r="M38" s="20" t="s">
        <v>269</v>
      </c>
      <c r="N38" s="20" t="s">
        <v>276</v>
      </c>
      <c r="O38" s="20" t="s">
        <v>341</v>
      </c>
      <c r="AC38">
        <f t="shared" si="22"/>
        <v>0</v>
      </c>
      <c r="AD38">
        <f t="shared" si="23"/>
        <v>0.85</v>
      </c>
      <c r="AE38">
        <f t="shared" si="24"/>
        <v>2</v>
      </c>
      <c r="AF38">
        <f t="shared" si="25"/>
        <v>0</v>
      </c>
      <c r="AG38">
        <f t="shared" si="26"/>
        <v>0.80249999999999999</v>
      </c>
      <c r="AH38">
        <f t="shared" si="27"/>
        <v>0</v>
      </c>
      <c r="AI38">
        <f t="shared" si="28"/>
        <v>0.5827</v>
      </c>
      <c r="AJ38">
        <f t="shared" si="29"/>
        <v>50</v>
      </c>
      <c r="AK38">
        <f t="shared" si="30"/>
        <v>2</v>
      </c>
      <c r="AL38">
        <f t="shared" si="31"/>
        <v>500</v>
      </c>
      <c r="AM38" t="str">
        <f t="shared" si="32"/>
        <v>s</v>
      </c>
      <c r="AN38">
        <f t="shared" si="33"/>
        <v>30</v>
      </c>
      <c r="AO38" t="str">
        <f t="shared" si="34"/>
        <v>s</v>
      </c>
      <c r="AP38">
        <f t="shared" si="15"/>
        <v>1</v>
      </c>
      <c r="AQ38">
        <f t="shared" si="35"/>
        <v>5002</v>
      </c>
      <c r="AR38" t="str">
        <f t="shared" si="36"/>
        <v>50s</v>
      </c>
      <c r="AS38" t="str">
        <f t="shared" si="37"/>
        <v>50s30</v>
      </c>
      <c r="AT38">
        <f t="shared" si="17"/>
        <v>0.85</v>
      </c>
      <c r="AU38">
        <f t="shared" si="38"/>
        <v>0.52</v>
      </c>
      <c r="AV38">
        <f t="shared" si="39"/>
        <v>0.55800000000000005</v>
      </c>
      <c r="AX38">
        <f t="shared" si="21"/>
        <v>0</v>
      </c>
    </row>
    <row r="39" spans="2:50" x14ac:dyDescent="0.2">
      <c r="B39">
        <v>20</v>
      </c>
      <c r="C39" s="9" t="str">
        <f>IF(zony!AC39=0,"nezadáno",zony!D39)</f>
        <v>nezadáno</v>
      </c>
      <c r="D39" s="8">
        <f>IF(zony!AC39=1,IF(AX39=1,0,IF(F39="A",AC39,IF(F39="B",AI39,IF(F39="C",AV39,0)))),0)</f>
        <v>0</v>
      </c>
      <c r="E39" s="25" t="str">
        <f>IF(zony!AC39=1,IF(AX39=1,"světlík?",IF(D39&gt;1,"větší než 1!","ok")),"nedef. zóna")</f>
        <v>nedef. zóna</v>
      </c>
      <c r="F39" s="46" t="s">
        <v>147</v>
      </c>
      <c r="G39" s="38"/>
      <c r="H39" s="17" t="s">
        <v>237</v>
      </c>
      <c r="I39" s="18" t="s">
        <v>251</v>
      </c>
      <c r="J39" s="31" t="s">
        <v>260</v>
      </c>
      <c r="K39" s="20" t="s">
        <v>272</v>
      </c>
      <c r="L39" s="20" t="s">
        <v>263</v>
      </c>
      <c r="M39" s="20" t="s">
        <v>269</v>
      </c>
      <c r="N39" s="20" t="s">
        <v>276</v>
      </c>
      <c r="O39" s="20" t="s">
        <v>341</v>
      </c>
      <c r="AC39">
        <f t="shared" si="22"/>
        <v>0</v>
      </c>
      <c r="AD39">
        <f t="shared" si="23"/>
        <v>0.85</v>
      </c>
      <c r="AE39">
        <f t="shared" si="24"/>
        <v>2</v>
      </c>
      <c r="AF39">
        <f t="shared" si="25"/>
        <v>0</v>
      </c>
      <c r="AG39">
        <f t="shared" si="26"/>
        <v>0.80249999999999999</v>
      </c>
      <c r="AH39">
        <f t="shared" si="27"/>
        <v>0</v>
      </c>
      <c r="AI39">
        <f t="shared" si="28"/>
        <v>0.5827</v>
      </c>
      <c r="AJ39">
        <f t="shared" si="29"/>
        <v>50</v>
      </c>
      <c r="AK39">
        <f t="shared" si="30"/>
        <v>2</v>
      </c>
      <c r="AL39">
        <f t="shared" si="31"/>
        <v>500</v>
      </c>
      <c r="AM39" t="str">
        <f t="shared" si="32"/>
        <v>s</v>
      </c>
      <c r="AN39">
        <f t="shared" si="33"/>
        <v>30</v>
      </c>
      <c r="AO39" t="str">
        <f t="shared" si="34"/>
        <v>s</v>
      </c>
      <c r="AP39">
        <f t="shared" si="15"/>
        <v>1</v>
      </c>
      <c r="AQ39">
        <f t="shared" si="35"/>
        <v>5002</v>
      </c>
      <c r="AR39" t="str">
        <f t="shared" si="36"/>
        <v>50s</v>
      </c>
      <c r="AS39" t="str">
        <f t="shared" si="37"/>
        <v>50s30</v>
      </c>
      <c r="AT39">
        <f t="shared" si="17"/>
        <v>0.85</v>
      </c>
      <c r="AU39">
        <f t="shared" si="38"/>
        <v>0.52</v>
      </c>
      <c r="AV39">
        <f t="shared" si="39"/>
        <v>0.55800000000000005</v>
      </c>
      <c r="AX39">
        <f t="shared" si="21"/>
        <v>0</v>
      </c>
    </row>
    <row r="40" spans="2:50" x14ac:dyDescent="0.2">
      <c r="B40">
        <v>21</v>
      </c>
      <c r="C40" s="9" t="str">
        <f>IF(zony!AC40=0,"nezadáno",zony!D40)</f>
        <v>nezadáno</v>
      </c>
      <c r="D40" s="8">
        <f>IF(zony!AC40=1,IF(AX40=1,0,IF(F40="A",AC40,IF(F40="B",AI40,IF(F40="C",AV40,0)))),0)</f>
        <v>0</v>
      </c>
      <c r="E40" s="25" t="str">
        <f>IF(zony!AC40=1,IF(AX40=1,"světlík?",IF(D40&gt;1,"větší než 1!","ok")),"nedef. zóna")</f>
        <v>nedef. zóna</v>
      </c>
      <c r="F40" s="46" t="s">
        <v>147</v>
      </c>
      <c r="G40" s="38"/>
      <c r="H40" s="17" t="s">
        <v>237</v>
      </c>
      <c r="I40" s="18" t="s">
        <v>251</v>
      </c>
      <c r="J40" s="31" t="s">
        <v>260</v>
      </c>
      <c r="K40" s="20" t="s">
        <v>272</v>
      </c>
      <c r="L40" s="20" t="s">
        <v>263</v>
      </c>
      <c r="M40" s="20" t="s">
        <v>269</v>
      </c>
      <c r="N40" s="20" t="s">
        <v>276</v>
      </c>
      <c r="O40" s="20" t="s">
        <v>341</v>
      </c>
      <c r="AC40">
        <f t="shared" si="22"/>
        <v>0</v>
      </c>
      <c r="AD40">
        <f t="shared" si="23"/>
        <v>0.85</v>
      </c>
      <c r="AE40">
        <f t="shared" si="24"/>
        <v>2</v>
      </c>
      <c r="AF40">
        <f t="shared" si="25"/>
        <v>0</v>
      </c>
      <c r="AG40">
        <f t="shared" si="26"/>
        <v>0.80249999999999999</v>
      </c>
      <c r="AH40">
        <f t="shared" si="27"/>
        <v>0</v>
      </c>
      <c r="AI40">
        <f t="shared" si="28"/>
        <v>0.5827</v>
      </c>
      <c r="AJ40">
        <f t="shared" si="29"/>
        <v>50</v>
      </c>
      <c r="AK40">
        <f t="shared" si="30"/>
        <v>2</v>
      </c>
      <c r="AL40">
        <f t="shared" si="31"/>
        <v>500</v>
      </c>
      <c r="AM40" t="str">
        <f t="shared" si="32"/>
        <v>s</v>
      </c>
      <c r="AN40">
        <f t="shared" si="33"/>
        <v>30</v>
      </c>
      <c r="AO40" t="str">
        <f t="shared" si="34"/>
        <v>s</v>
      </c>
      <c r="AP40">
        <f t="shared" si="15"/>
        <v>1</v>
      </c>
      <c r="AQ40">
        <f t="shared" si="35"/>
        <v>5002</v>
      </c>
      <c r="AR40" t="str">
        <f t="shared" si="36"/>
        <v>50s</v>
      </c>
      <c r="AS40" t="str">
        <f t="shared" si="37"/>
        <v>50s30</v>
      </c>
      <c r="AT40">
        <f t="shared" si="17"/>
        <v>0.85</v>
      </c>
      <c r="AU40">
        <f t="shared" si="38"/>
        <v>0.52</v>
      </c>
      <c r="AV40">
        <f t="shared" si="39"/>
        <v>0.55800000000000005</v>
      </c>
      <c r="AX40">
        <f t="shared" si="21"/>
        <v>0</v>
      </c>
    </row>
    <row r="41" spans="2:50" x14ac:dyDescent="0.2">
      <c r="B41">
        <v>22</v>
      </c>
      <c r="C41" s="9" t="str">
        <f>IF(zony!AC41=0,"nezadáno",zony!D41)</f>
        <v>nezadáno</v>
      </c>
      <c r="D41" s="8">
        <f>IF(zony!AC41=1,IF(AX41=1,0,IF(F41="A",AC41,IF(F41="B",AI41,IF(F41="C",AV41,0)))),0)</f>
        <v>0</v>
      </c>
      <c r="E41" s="25" t="str">
        <f>IF(zony!AC41=1,IF(AX41=1,"světlík?",IF(D41&gt;1,"větší než 1!","ok")),"nedef. zóna")</f>
        <v>nedef. zóna</v>
      </c>
      <c r="F41" s="46" t="s">
        <v>147</v>
      </c>
      <c r="G41" s="38"/>
      <c r="H41" s="17" t="s">
        <v>237</v>
      </c>
      <c r="I41" s="18" t="s">
        <v>251</v>
      </c>
      <c r="J41" s="31" t="s">
        <v>260</v>
      </c>
      <c r="K41" s="20" t="s">
        <v>272</v>
      </c>
      <c r="L41" s="20" t="s">
        <v>263</v>
      </c>
      <c r="M41" s="20" t="s">
        <v>269</v>
      </c>
      <c r="N41" s="20" t="s">
        <v>276</v>
      </c>
      <c r="O41" s="20" t="s">
        <v>341</v>
      </c>
      <c r="AC41">
        <f t="shared" si="22"/>
        <v>0</v>
      </c>
      <c r="AD41">
        <f t="shared" si="23"/>
        <v>0.85</v>
      </c>
      <c r="AE41">
        <f t="shared" si="24"/>
        <v>2</v>
      </c>
      <c r="AF41">
        <f t="shared" si="25"/>
        <v>0</v>
      </c>
      <c r="AG41">
        <f t="shared" si="26"/>
        <v>0.80249999999999999</v>
      </c>
      <c r="AH41">
        <f t="shared" si="27"/>
        <v>0</v>
      </c>
      <c r="AI41">
        <f t="shared" si="28"/>
        <v>0.5827</v>
      </c>
      <c r="AJ41">
        <f t="shared" si="29"/>
        <v>50</v>
      </c>
      <c r="AK41">
        <f t="shared" si="30"/>
        <v>2</v>
      </c>
      <c r="AL41">
        <f t="shared" si="31"/>
        <v>500</v>
      </c>
      <c r="AM41" t="str">
        <f t="shared" si="32"/>
        <v>s</v>
      </c>
      <c r="AN41">
        <f t="shared" si="33"/>
        <v>30</v>
      </c>
      <c r="AO41" t="str">
        <f t="shared" si="34"/>
        <v>s</v>
      </c>
      <c r="AP41">
        <f t="shared" si="15"/>
        <v>1</v>
      </c>
      <c r="AQ41">
        <f t="shared" si="35"/>
        <v>5002</v>
      </c>
      <c r="AR41" t="str">
        <f t="shared" si="36"/>
        <v>50s</v>
      </c>
      <c r="AS41" t="str">
        <f t="shared" si="37"/>
        <v>50s30</v>
      </c>
      <c r="AT41">
        <f t="shared" si="17"/>
        <v>0.85</v>
      </c>
      <c r="AU41">
        <f t="shared" si="38"/>
        <v>0.52</v>
      </c>
      <c r="AV41">
        <f t="shared" si="39"/>
        <v>0.55800000000000005</v>
      </c>
      <c r="AX41">
        <f t="shared" si="21"/>
        <v>0</v>
      </c>
    </row>
    <row r="42" spans="2:50" x14ac:dyDescent="0.2">
      <c r="B42">
        <v>23</v>
      </c>
      <c r="C42" s="9" t="str">
        <f>IF(zony!AC42=0,"nezadáno",zony!D42)</f>
        <v>nezadáno</v>
      </c>
      <c r="D42" s="8">
        <f>IF(zony!AC42=1,IF(AX42=1,0,IF(F42="A",AC42,IF(F42="B",AI42,IF(F42="C",AV42,0)))),0)</f>
        <v>0</v>
      </c>
      <c r="E42" s="25" t="str">
        <f>IF(zony!AC42=1,IF(AX42=1,"světlík?",IF(D42&gt;1,"větší než 1!","ok")),"nedef. zóna")</f>
        <v>nedef. zóna</v>
      </c>
      <c r="F42" s="46" t="s">
        <v>147</v>
      </c>
      <c r="G42" s="38"/>
      <c r="H42" s="17" t="s">
        <v>237</v>
      </c>
      <c r="I42" s="18" t="s">
        <v>251</v>
      </c>
      <c r="J42" s="31" t="s">
        <v>260</v>
      </c>
      <c r="K42" s="20" t="s">
        <v>272</v>
      </c>
      <c r="L42" s="20" t="s">
        <v>263</v>
      </c>
      <c r="M42" s="20" t="s">
        <v>269</v>
      </c>
      <c r="N42" s="20" t="s">
        <v>276</v>
      </c>
      <c r="O42" s="20" t="s">
        <v>341</v>
      </c>
      <c r="AC42">
        <f t="shared" si="22"/>
        <v>0</v>
      </c>
      <c r="AD42">
        <f t="shared" si="23"/>
        <v>0.85</v>
      </c>
      <c r="AE42">
        <f t="shared" si="24"/>
        <v>2</v>
      </c>
      <c r="AF42">
        <f t="shared" si="25"/>
        <v>0</v>
      </c>
      <c r="AG42">
        <f t="shared" si="26"/>
        <v>0.80249999999999999</v>
      </c>
      <c r="AH42">
        <f t="shared" si="27"/>
        <v>0</v>
      </c>
      <c r="AI42">
        <f t="shared" si="28"/>
        <v>0.5827</v>
      </c>
      <c r="AJ42">
        <f t="shared" si="29"/>
        <v>50</v>
      </c>
      <c r="AK42">
        <f t="shared" si="30"/>
        <v>2</v>
      </c>
      <c r="AL42">
        <f t="shared" si="31"/>
        <v>500</v>
      </c>
      <c r="AM42" t="str">
        <f t="shared" si="32"/>
        <v>s</v>
      </c>
      <c r="AN42">
        <f t="shared" si="33"/>
        <v>30</v>
      </c>
      <c r="AO42" t="str">
        <f t="shared" si="34"/>
        <v>s</v>
      </c>
      <c r="AP42">
        <f t="shared" si="15"/>
        <v>1</v>
      </c>
      <c r="AQ42">
        <f t="shared" si="35"/>
        <v>5002</v>
      </c>
      <c r="AR42" t="str">
        <f t="shared" si="36"/>
        <v>50s</v>
      </c>
      <c r="AS42" t="str">
        <f t="shared" si="37"/>
        <v>50s30</v>
      </c>
      <c r="AT42">
        <f t="shared" si="17"/>
        <v>0.85</v>
      </c>
      <c r="AU42">
        <f t="shared" si="38"/>
        <v>0.52</v>
      </c>
      <c r="AV42">
        <f t="shared" si="39"/>
        <v>0.55800000000000005</v>
      </c>
      <c r="AX42">
        <f t="shared" si="21"/>
        <v>0</v>
      </c>
    </row>
    <row r="43" spans="2:50" x14ac:dyDescent="0.2">
      <c r="B43">
        <v>24</v>
      </c>
      <c r="C43" s="9" t="str">
        <f>IF(zony!AC43=0,"nezadáno",zony!D43)</f>
        <v>nezadáno</v>
      </c>
      <c r="D43" s="8">
        <f>IF(zony!AC43=1,IF(AX43=1,0,IF(F43="A",AC43,IF(F43="B",AI43,IF(F43="C",AV43,0)))),0)</f>
        <v>0</v>
      </c>
      <c r="E43" s="25" t="str">
        <f>IF(zony!AC43=1,IF(AX43=1,"světlík?",IF(D43&gt;1,"větší než 1!","ok")),"nedef. zóna")</f>
        <v>nedef. zóna</v>
      </c>
      <c r="F43" s="46" t="s">
        <v>147</v>
      </c>
      <c r="G43" s="38"/>
      <c r="H43" s="17" t="s">
        <v>237</v>
      </c>
      <c r="I43" s="18" t="s">
        <v>251</v>
      </c>
      <c r="J43" s="31" t="s">
        <v>260</v>
      </c>
      <c r="K43" s="20" t="s">
        <v>272</v>
      </c>
      <c r="L43" s="20" t="s">
        <v>263</v>
      </c>
      <c r="M43" s="20" t="s">
        <v>269</v>
      </c>
      <c r="N43" s="20" t="s">
        <v>276</v>
      </c>
      <c r="O43" s="20" t="s">
        <v>341</v>
      </c>
      <c r="AC43">
        <f t="shared" si="22"/>
        <v>0</v>
      </c>
      <c r="AD43">
        <f t="shared" si="23"/>
        <v>0.85</v>
      </c>
      <c r="AE43">
        <f t="shared" si="24"/>
        <v>2</v>
      </c>
      <c r="AF43">
        <f t="shared" si="25"/>
        <v>0</v>
      </c>
      <c r="AG43">
        <f t="shared" si="26"/>
        <v>0.80249999999999999</v>
      </c>
      <c r="AH43">
        <f t="shared" si="27"/>
        <v>0</v>
      </c>
      <c r="AI43">
        <f t="shared" si="28"/>
        <v>0.5827</v>
      </c>
      <c r="AJ43">
        <f t="shared" si="29"/>
        <v>50</v>
      </c>
      <c r="AK43">
        <f t="shared" si="30"/>
        <v>2</v>
      </c>
      <c r="AL43">
        <f t="shared" si="31"/>
        <v>500</v>
      </c>
      <c r="AM43" t="str">
        <f t="shared" si="32"/>
        <v>s</v>
      </c>
      <c r="AN43">
        <f t="shared" si="33"/>
        <v>30</v>
      </c>
      <c r="AO43" t="str">
        <f t="shared" si="34"/>
        <v>s</v>
      </c>
      <c r="AP43">
        <f t="shared" si="15"/>
        <v>1</v>
      </c>
      <c r="AQ43">
        <f t="shared" si="35"/>
        <v>5002</v>
      </c>
      <c r="AR43" t="str">
        <f t="shared" si="36"/>
        <v>50s</v>
      </c>
      <c r="AS43" t="str">
        <f t="shared" si="37"/>
        <v>50s30</v>
      </c>
      <c r="AT43">
        <f t="shared" si="17"/>
        <v>0.85</v>
      </c>
      <c r="AU43">
        <f t="shared" si="38"/>
        <v>0.52</v>
      </c>
      <c r="AV43">
        <f t="shared" si="39"/>
        <v>0.55800000000000005</v>
      </c>
      <c r="AX43">
        <f t="shared" si="21"/>
        <v>0</v>
      </c>
    </row>
    <row r="44" spans="2:50" x14ac:dyDescent="0.2">
      <c r="B44">
        <v>25</v>
      </c>
      <c r="C44" s="9" t="str">
        <f>IF(zony!AC44=0,"nezadáno",zony!D44)</f>
        <v>nezadáno</v>
      </c>
      <c r="D44" s="8">
        <f>IF(zony!AC44=1,IF(AX44=1,0,IF(F44="A",AC44,IF(F44="B",AI44,IF(F44="C",AV44,0)))),0)</f>
        <v>0</v>
      </c>
      <c r="E44" s="25" t="str">
        <f>IF(zony!AC44=1,IF(AX44=1,"světlík?",IF(D44&gt;1,"větší než 1!","ok")),"nedef. zóna")</f>
        <v>nedef. zóna</v>
      </c>
      <c r="F44" s="46" t="s">
        <v>147</v>
      </c>
      <c r="G44" s="38"/>
      <c r="H44" s="17" t="s">
        <v>237</v>
      </c>
      <c r="I44" s="18" t="s">
        <v>251</v>
      </c>
      <c r="J44" s="31" t="s">
        <v>260</v>
      </c>
      <c r="K44" s="20" t="s">
        <v>272</v>
      </c>
      <c r="L44" s="20" t="s">
        <v>263</v>
      </c>
      <c r="M44" s="20" t="s">
        <v>269</v>
      </c>
      <c r="N44" s="20" t="s">
        <v>276</v>
      </c>
      <c r="O44" s="20" t="s">
        <v>341</v>
      </c>
      <c r="AC44">
        <f t="shared" si="22"/>
        <v>0</v>
      </c>
      <c r="AD44">
        <f t="shared" si="23"/>
        <v>0.85</v>
      </c>
      <c r="AE44">
        <f t="shared" si="24"/>
        <v>2</v>
      </c>
      <c r="AF44">
        <f t="shared" si="25"/>
        <v>0</v>
      </c>
      <c r="AG44">
        <f t="shared" si="26"/>
        <v>0.80249999999999999</v>
      </c>
      <c r="AH44">
        <f t="shared" si="27"/>
        <v>0</v>
      </c>
      <c r="AI44">
        <f t="shared" si="28"/>
        <v>0.5827</v>
      </c>
      <c r="AJ44">
        <f t="shared" si="29"/>
        <v>50</v>
      </c>
      <c r="AK44">
        <f t="shared" si="30"/>
        <v>2</v>
      </c>
      <c r="AL44">
        <f t="shared" si="31"/>
        <v>500</v>
      </c>
      <c r="AM44" t="str">
        <f t="shared" si="32"/>
        <v>s</v>
      </c>
      <c r="AN44">
        <f t="shared" si="33"/>
        <v>30</v>
      </c>
      <c r="AO44" t="str">
        <f t="shared" si="34"/>
        <v>s</v>
      </c>
      <c r="AP44">
        <f t="shared" si="15"/>
        <v>1</v>
      </c>
      <c r="AQ44">
        <f t="shared" si="35"/>
        <v>5002</v>
      </c>
      <c r="AR44" t="str">
        <f t="shared" si="36"/>
        <v>50s</v>
      </c>
      <c r="AS44" t="str">
        <f t="shared" si="37"/>
        <v>50s30</v>
      </c>
      <c r="AT44">
        <f t="shared" si="17"/>
        <v>0.85</v>
      </c>
      <c r="AU44">
        <f t="shared" si="38"/>
        <v>0.52</v>
      </c>
      <c r="AV44">
        <f t="shared" si="39"/>
        <v>0.55800000000000005</v>
      </c>
      <c r="AX44">
        <f t="shared" si="21"/>
        <v>0</v>
      </c>
    </row>
    <row r="45" spans="2:50" x14ac:dyDescent="0.2">
      <c r="B45">
        <v>26</v>
      </c>
      <c r="C45" s="9" t="str">
        <f>IF(zony!AC45=0,"nezadáno",zony!D45)</f>
        <v>nezadáno</v>
      </c>
      <c r="D45" s="8">
        <f>IF(zony!AC45=1,IF(AX45=1,0,IF(F45="A",AC45,IF(F45="B",AI45,IF(F45="C",AV45,0)))),0)</f>
        <v>0</v>
      </c>
      <c r="E45" s="25" t="str">
        <f>IF(zony!AC45=1,IF(AX45=1,"světlík?",IF(D45&gt;1,"větší než 1!","ok")),"nedef. zóna")</f>
        <v>nedef. zóna</v>
      </c>
      <c r="F45" s="46" t="s">
        <v>147</v>
      </c>
      <c r="G45" s="38"/>
      <c r="H45" s="17" t="s">
        <v>237</v>
      </c>
      <c r="I45" s="18" t="s">
        <v>251</v>
      </c>
      <c r="J45" s="31" t="s">
        <v>260</v>
      </c>
      <c r="K45" s="20" t="s">
        <v>272</v>
      </c>
      <c r="L45" s="20" t="s">
        <v>263</v>
      </c>
      <c r="M45" s="20" t="s">
        <v>269</v>
      </c>
      <c r="N45" s="20" t="s">
        <v>276</v>
      </c>
      <c r="O45" s="20" t="s">
        <v>341</v>
      </c>
      <c r="AC45">
        <f t="shared" si="22"/>
        <v>0</v>
      </c>
      <c r="AD45">
        <f t="shared" si="23"/>
        <v>0.85</v>
      </c>
      <c r="AE45">
        <f t="shared" si="24"/>
        <v>2</v>
      </c>
      <c r="AF45">
        <f t="shared" si="25"/>
        <v>0</v>
      </c>
      <c r="AG45">
        <f t="shared" si="26"/>
        <v>0.80249999999999999</v>
      </c>
      <c r="AH45">
        <f t="shared" si="27"/>
        <v>0</v>
      </c>
      <c r="AI45">
        <f t="shared" si="28"/>
        <v>0.5827</v>
      </c>
      <c r="AJ45">
        <f t="shared" si="29"/>
        <v>50</v>
      </c>
      <c r="AK45">
        <f t="shared" si="30"/>
        <v>2</v>
      </c>
      <c r="AL45">
        <f t="shared" si="31"/>
        <v>500</v>
      </c>
      <c r="AM45" t="str">
        <f t="shared" si="32"/>
        <v>s</v>
      </c>
      <c r="AN45">
        <f t="shared" si="33"/>
        <v>30</v>
      </c>
      <c r="AO45" t="str">
        <f t="shared" si="34"/>
        <v>s</v>
      </c>
      <c r="AP45">
        <f t="shared" si="15"/>
        <v>1</v>
      </c>
      <c r="AQ45">
        <f t="shared" si="35"/>
        <v>5002</v>
      </c>
      <c r="AR45" t="str">
        <f t="shared" si="36"/>
        <v>50s</v>
      </c>
      <c r="AS45" t="str">
        <f t="shared" si="37"/>
        <v>50s30</v>
      </c>
      <c r="AT45">
        <f t="shared" si="17"/>
        <v>0.85</v>
      </c>
      <c r="AU45">
        <f t="shared" si="38"/>
        <v>0.52</v>
      </c>
      <c r="AV45">
        <f t="shared" si="39"/>
        <v>0.55800000000000005</v>
      </c>
      <c r="AX45">
        <f t="shared" si="21"/>
        <v>0</v>
      </c>
    </row>
    <row r="46" spans="2:50" x14ac:dyDescent="0.2">
      <c r="B46">
        <v>27</v>
      </c>
      <c r="C46" s="9" t="str">
        <f>IF(zony!AC46=0,"nezadáno",zony!D46)</f>
        <v>nezadáno</v>
      </c>
      <c r="D46" s="8">
        <f>IF(zony!AC46=1,IF(AX46=1,0,IF(F46="A",AC46,IF(F46="B",AI46,IF(F46="C",AV46,0)))),0)</f>
        <v>0</v>
      </c>
      <c r="E46" s="25" t="str">
        <f>IF(zony!AC46=1,IF(AX46=1,"světlík?",IF(D46&gt;1,"větší než 1!","ok")),"nedef. zóna")</f>
        <v>nedef. zóna</v>
      </c>
      <c r="F46" s="46" t="s">
        <v>147</v>
      </c>
      <c r="G46" s="38"/>
      <c r="H46" s="17" t="s">
        <v>237</v>
      </c>
      <c r="I46" s="18" t="s">
        <v>251</v>
      </c>
      <c r="J46" s="31" t="s">
        <v>260</v>
      </c>
      <c r="K46" s="20" t="s">
        <v>272</v>
      </c>
      <c r="L46" s="20" t="s">
        <v>263</v>
      </c>
      <c r="M46" s="20" t="s">
        <v>269</v>
      </c>
      <c r="N46" s="20" t="s">
        <v>276</v>
      </c>
      <c r="O46" s="20" t="s">
        <v>341</v>
      </c>
      <c r="AC46">
        <f t="shared" si="22"/>
        <v>0</v>
      </c>
      <c r="AD46">
        <f t="shared" si="23"/>
        <v>0.85</v>
      </c>
      <c r="AE46">
        <f t="shared" si="24"/>
        <v>2</v>
      </c>
      <c r="AF46">
        <f t="shared" si="25"/>
        <v>0</v>
      </c>
      <c r="AG46">
        <f t="shared" si="26"/>
        <v>0.80249999999999999</v>
      </c>
      <c r="AH46">
        <f t="shared" si="27"/>
        <v>0</v>
      </c>
      <c r="AI46">
        <f t="shared" si="28"/>
        <v>0.5827</v>
      </c>
      <c r="AJ46">
        <f t="shared" si="29"/>
        <v>50</v>
      </c>
      <c r="AK46">
        <f t="shared" si="30"/>
        <v>2</v>
      </c>
      <c r="AL46">
        <f t="shared" si="31"/>
        <v>500</v>
      </c>
      <c r="AM46" t="str">
        <f t="shared" si="32"/>
        <v>s</v>
      </c>
      <c r="AN46">
        <f t="shared" si="33"/>
        <v>30</v>
      </c>
      <c r="AO46" t="str">
        <f t="shared" si="34"/>
        <v>s</v>
      </c>
      <c r="AP46">
        <f t="shared" si="15"/>
        <v>1</v>
      </c>
      <c r="AQ46">
        <f t="shared" si="35"/>
        <v>5002</v>
      </c>
      <c r="AR46" t="str">
        <f t="shared" si="36"/>
        <v>50s</v>
      </c>
      <c r="AS46" t="str">
        <f t="shared" si="37"/>
        <v>50s30</v>
      </c>
      <c r="AT46">
        <f t="shared" si="17"/>
        <v>0.85</v>
      </c>
      <c r="AU46">
        <f t="shared" si="38"/>
        <v>0.52</v>
      </c>
      <c r="AV46">
        <f t="shared" si="39"/>
        <v>0.55800000000000005</v>
      </c>
      <c r="AX46">
        <f t="shared" si="21"/>
        <v>0</v>
      </c>
    </row>
    <row r="47" spans="2:50" x14ac:dyDescent="0.2">
      <c r="B47">
        <v>28</v>
      </c>
      <c r="C47" s="9" t="str">
        <f>IF(zony!AC47=0,"nezadáno",zony!D47)</f>
        <v>nezadáno</v>
      </c>
      <c r="D47" s="8">
        <f>IF(zony!AC47=1,IF(AX47=1,0,IF(F47="A",AC47,IF(F47="B",AI47,IF(F47="C",AV47,0)))),0)</f>
        <v>0</v>
      </c>
      <c r="E47" s="25" t="str">
        <f>IF(zony!AC47=1,IF(AX47=1,"světlík?",IF(D47&gt;1,"větší než 1!","ok")),"nedef. zóna")</f>
        <v>nedef. zóna</v>
      </c>
      <c r="F47" s="46" t="s">
        <v>147</v>
      </c>
      <c r="G47" s="38"/>
      <c r="H47" s="17" t="s">
        <v>237</v>
      </c>
      <c r="I47" s="18" t="s">
        <v>251</v>
      </c>
      <c r="J47" s="31" t="s">
        <v>260</v>
      </c>
      <c r="K47" s="20" t="s">
        <v>272</v>
      </c>
      <c r="L47" s="20" t="s">
        <v>263</v>
      </c>
      <c r="M47" s="20" t="s">
        <v>269</v>
      </c>
      <c r="N47" s="20" t="s">
        <v>276</v>
      </c>
      <c r="O47" s="20" t="s">
        <v>341</v>
      </c>
      <c r="AC47">
        <f t="shared" si="22"/>
        <v>0</v>
      </c>
      <c r="AD47">
        <f t="shared" si="23"/>
        <v>0.85</v>
      </c>
      <c r="AE47">
        <f t="shared" si="24"/>
        <v>2</v>
      </c>
      <c r="AF47">
        <f t="shared" si="25"/>
        <v>0</v>
      </c>
      <c r="AG47">
        <f t="shared" si="26"/>
        <v>0.80249999999999999</v>
      </c>
      <c r="AH47">
        <f t="shared" si="27"/>
        <v>0</v>
      </c>
      <c r="AI47">
        <f t="shared" si="28"/>
        <v>0.5827</v>
      </c>
      <c r="AJ47">
        <f t="shared" si="29"/>
        <v>50</v>
      </c>
      <c r="AK47">
        <f t="shared" si="30"/>
        <v>2</v>
      </c>
      <c r="AL47">
        <f t="shared" si="31"/>
        <v>500</v>
      </c>
      <c r="AM47" t="str">
        <f t="shared" si="32"/>
        <v>s</v>
      </c>
      <c r="AN47">
        <f t="shared" si="33"/>
        <v>30</v>
      </c>
      <c r="AO47" t="str">
        <f t="shared" si="34"/>
        <v>s</v>
      </c>
      <c r="AP47">
        <f t="shared" si="15"/>
        <v>1</v>
      </c>
      <c r="AQ47">
        <f t="shared" si="35"/>
        <v>5002</v>
      </c>
      <c r="AR47" t="str">
        <f t="shared" si="36"/>
        <v>50s</v>
      </c>
      <c r="AS47" t="str">
        <f t="shared" si="37"/>
        <v>50s30</v>
      </c>
      <c r="AT47">
        <f t="shared" si="17"/>
        <v>0.85</v>
      </c>
      <c r="AU47">
        <f t="shared" si="38"/>
        <v>0.52</v>
      </c>
      <c r="AV47">
        <f t="shared" si="39"/>
        <v>0.55800000000000005</v>
      </c>
      <c r="AX47">
        <f t="shared" si="21"/>
        <v>0</v>
      </c>
    </row>
    <row r="48" spans="2:50" x14ac:dyDescent="0.2">
      <c r="B48">
        <v>29</v>
      </c>
      <c r="C48" s="9" t="str">
        <f>IF(zony!AC48=0,"nezadáno",zony!D48)</f>
        <v>nezadáno</v>
      </c>
      <c r="D48" s="8">
        <f>IF(zony!AC48=1,IF(AX48=1,0,IF(F48="A",AC48,IF(F48="B",AI48,IF(F48="C",AV48,0)))),0)</f>
        <v>0</v>
      </c>
      <c r="E48" s="25" t="str">
        <f>IF(zony!AC48=1,IF(AX48=1,"světlík?",IF(D48&gt;1,"větší než 1!","ok")),"nedef. zóna")</f>
        <v>nedef. zóna</v>
      </c>
      <c r="F48" s="46" t="s">
        <v>147</v>
      </c>
      <c r="G48" s="38"/>
      <c r="H48" s="17" t="s">
        <v>237</v>
      </c>
      <c r="I48" s="18" t="s">
        <v>251</v>
      </c>
      <c r="J48" s="31" t="s">
        <v>260</v>
      </c>
      <c r="K48" s="20" t="s">
        <v>272</v>
      </c>
      <c r="L48" s="20" t="s">
        <v>263</v>
      </c>
      <c r="M48" s="20" t="s">
        <v>269</v>
      </c>
      <c r="N48" s="20" t="s">
        <v>276</v>
      </c>
      <c r="O48" s="20" t="s">
        <v>341</v>
      </c>
      <c r="AC48">
        <f t="shared" si="22"/>
        <v>0</v>
      </c>
      <c r="AD48">
        <f t="shared" si="23"/>
        <v>0.85</v>
      </c>
      <c r="AE48">
        <f t="shared" si="24"/>
        <v>2</v>
      </c>
      <c r="AF48">
        <f t="shared" si="25"/>
        <v>0</v>
      </c>
      <c r="AG48">
        <f t="shared" si="26"/>
        <v>0.80249999999999999</v>
      </c>
      <c r="AH48">
        <f t="shared" si="27"/>
        <v>0</v>
      </c>
      <c r="AI48">
        <f t="shared" si="28"/>
        <v>0.5827</v>
      </c>
      <c r="AJ48">
        <f t="shared" si="29"/>
        <v>50</v>
      </c>
      <c r="AK48">
        <f t="shared" si="30"/>
        <v>2</v>
      </c>
      <c r="AL48">
        <f t="shared" si="31"/>
        <v>500</v>
      </c>
      <c r="AM48" t="str">
        <f t="shared" si="32"/>
        <v>s</v>
      </c>
      <c r="AN48">
        <f t="shared" si="33"/>
        <v>30</v>
      </c>
      <c r="AO48" t="str">
        <f t="shared" si="34"/>
        <v>s</v>
      </c>
      <c r="AP48">
        <f t="shared" si="15"/>
        <v>1</v>
      </c>
      <c r="AQ48">
        <f t="shared" si="35"/>
        <v>5002</v>
      </c>
      <c r="AR48" t="str">
        <f t="shared" si="36"/>
        <v>50s</v>
      </c>
      <c r="AS48" t="str">
        <f t="shared" si="37"/>
        <v>50s30</v>
      </c>
      <c r="AT48">
        <f t="shared" si="17"/>
        <v>0.85</v>
      </c>
      <c r="AU48">
        <f t="shared" si="38"/>
        <v>0.52</v>
      </c>
      <c r="AV48">
        <f t="shared" si="39"/>
        <v>0.55800000000000005</v>
      </c>
      <c r="AX48">
        <f t="shared" si="21"/>
        <v>0</v>
      </c>
    </row>
    <row r="49" spans="2:50" x14ac:dyDescent="0.2">
      <c r="B49">
        <v>30</v>
      </c>
      <c r="C49" s="9" t="str">
        <f>IF(zony!AC49=0,"nezadáno",zony!D49)</f>
        <v>nezadáno</v>
      </c>
      <c r="D49" s="8">
        <f>IF(zony!AC49=1,IF(AX49=1,0,IF(F49="A",AC49,IF(F49="B",AI49,IF(F49="C",AV49,0)))),0)</f>
        <v>0</v>
      </c>
      <c r="E49" s="25" t="str">
        <f>IF(zony!AC49=1,IF(AX49=1,"světlík?",IF(D49&gt;1,"větší než 1!","ok")),"nedef. zóna")</f>
        <v>nedef. zóna</v>
      </c>
      <c r="F49" s="46" t="s">
        <v>147</v>
      </c>
      <c r="G49" s="38"/>
      <c r="H49" s="17" t="s">
        <v>237</v>
      </c>
      <c r="I49" s="18" t="s">
        <v>251</v>
      </c>
      <c r="J49" s="31" t="s">
        <v>260</v>
      </c>
      <c r="K49" s="20" t="s">
        <v>272</v>
      </c>
      <c r="L49" s="20" t="s">
        <v>263</v>
      </c>
      <c r="M49" s="20" t="s">
        <v>269</v>
      </c>
      <c r="N49" s="20" t="s">
        <v>276</v>
      </c>
      <c r="O49" s="20" t="s">
        <v>341</v>
      </c>
      <c r="AC49">
        <f t="shared" si="22"/>
        <v>0</v>
      </c>
      <c r="AD49">
        <f t="shared" si="23"/>
        <v>0.85</v>
      </c>
      <c r="AE49">
        <f t="shared" si="24"/>
        <v>2</v>
      </c>
      <c r="AF49">
        <f t="shared" si="25"/>
        <v>0</v>
      </c>
      <c r="AG49">
        <f t="shared" si="26"/>
        <v>0.80249999999999999</v>
      </c>
      <c r="AH49">
        <f t="shared" si="27"/>
        <v>0</v>
      </c>
      <c r="AI49">
        <f t="shared" si="28"/>
        <v>0.5827</v>
      </c>
      <c r="AJ49">
        <f t="shared" si="29"/>
        <v>50</v>
      </c>
      <c r="AK49">
        <f t="shared" si="30"/>
        <v>2</v>
      </c>
      <c r="AL49">
        <f t="shared" si="31"/>
        <v>500</v>
      </c>
      <c r="AM49" t="str">
        <f t="shared" si="32"/>
        <v>s</v>
      </c>
      <c r="AN49">
        <f t="shared" si="33"/>
        <v>30</v>
      </c>
      <c r="AO49" t="str">
        <f t="shared" si="34"/>
        <v>s</v>
      </c>
      <c r="AP49">
        <f t="shared" si="15"/>
        <v>1</v>
      </c>
      <c r="AQ49">
        <f t="shared" si="35"/>
        <v>5002</v>
      </c>
      <c r="AR49" t="str">
        <f t="shared" si="36"/>
        <v>50s</v>
      </c>
      <c r="AS49" t="str">
        <f t="shared" si="37"/>
        <v>50s30</v>
      </c>
      <c r="AT49">
        <f t="shared" si="17"/>
        <v>0.85</v>
      </c>
      <c r="AU49">
        <f t="shared" si="38"/>
        <v>0.52</v>
      </c>
      <c r="AV49">
        <f t="shared" si="39"/>
        <v>0.55800000000000005</v>
      </c>
      <c r="AX49">
        <f t="shared" si="21"/>
        <v>0</v>
      </c>
    </row>
    <row r="50" spans="2:50" x14ac:dyDescent="0.2">
      <c r="B50">
        <v>31</v>
      </c>
      <c r="C50" s="9" t="str">
        <f>IF(zony!AC50=0,"nezadáno",zony!D50)</f>
        <v>nezadáno</v>
      </c>
      <c r="D50" s="8">
        <f>IF(zony!AC50=1,IF(AX50=1,0,IF(F50="A",AC50,IF(F50="B",AI50,IF(F50="C",AV50,0)))),0)</f>
        <v>0</v>
      </c>
      <c r="E50" s="25" t="str">
        <f>IF(zony!AC50=1,IF(AX50=1,"světlík?",IF(D50&gt;1,"větší než 1!","ok")),"nedef. zóna")</f>
        <v>nedef. zóna</v>
      </c>
      <c r="F50" s="46" t="s">
        <v>147</v>
      </c>
      <c r="G50" s="38"/>
      <c r="H50" s="17" t="s">
        <v>237</v>
      </c>
      <c r="I50" s="18" t="s">
        <v>251</v>
      </c>
      <c r="J50" s="31" t="s">
        <v>260</v>
      </c>
      <c r="K50" s="20" t="s">
        <v>272</v>
      </c>
      <c r="L50" s="20" t="s">
        <v>263</v>
      </c>
      <c r="M50" s="20" t="s">
        <v>269</v>
      </c>
      <c r="N50" s="20" t="s">
        <v>276</v>
      </c>
      <c r="O50" s="20" t="s">
        <v>341</v>
      </c>
      <c r="AC50">
        <f t="shared" si="22"/>
        <v>0</v>
      </c>
      <c r="AD50">
        <f t="shared" si="23"/>
        <v>0.85</v>
      </c>
      <c r="AE50">
        <f t="shared" si="24"/>
        <v>2</v>
      </c>
      <c r="AF50">
        <f t="shared" si="25"/>
        <v>0</v>
      </c>
      <c r="AG50">
        <f t="shared" si="26"/>
        <v>0.80249999999999999</v>
      </c>
      <c r="AH50">
        <f t="shared" si="27"/>
        <v>0</v>
      </c>
      <c r="AI50">
        <f t="shared" si="28"/>
        <v>0.5827</v>
      </c>
      <c r="AJ50">
        <f t="shared" si="29"/>
        <v>50</v>
      </c>
      <c r="AK50">
        <f t="shared" si="30"/>
        <v>2</v>
      </c>
      <c r="AL50">
        <f t="shared" si="31"/>
        <v>500</v>
      </c>
      <c r="AM50" t="str">
        <f t="shared" si="32"/>
        <v>s</v>
      </c>
      <c r="AN50">
        <f t="shared" si="33"/>
        <v>30</v>
      </c>
      <c r="AO50" t="str">
        <f t="shared" si="34"/>
        <v>s</v>
      </c>
      <c r="AP50">
        <f t="shared" si="15"/>
        <v>1</v>
      </c>
      <c r="AQ50">
        <f t="shared" si="35"/>
        <v>5002</v>
      </c>
      <c r="AR50" t="str">
        <f t="shared" si="36"/>
        <v>50s</v>
      </c>
      <c r="AS50" t="str">
        <f t="shared" si="37"/>
        <v>50s30</v>
      </c>
      <c r="AT50">
        <f t="shared" si="17"/>
        <v>0.85</v>
      </c>
      <c r="AU50">
        <f t="shared" si="38"/>
        <v>0.52</v>
      </c>
      <c r="AV50">
        <f t="shared" si="39"/>
        <v>0.55800000000000005</v>
      </c>
      <c r="AX50">
        <f t="shared" si="21"/>
        <v>0</v>
      </c>
    </row>
    <row r="51" spans="2:50" x14ac:dyDescent="0.2">
      <c r="B51">
        <v>32</v>
      </c>
      <c r="C51" s="9" t="str">
        <f>IF(zony!AC51=0,"nezadáno",zony!D51)</f>
        <v>nezadáno</v>
      </c>
      <c r="D51" s="8">
        <f>IF(zony!AC51=1,IF(AX51=1,0,IF(F51="A",AC51,IF(F51="B",AI51,IF(F51="C",AV51,0)))),0)</f>
        <v>0</v>
      </c>
      <c r="E51" s="25" t="str">
        <f>IF(zony!AC51=1,IF(AX51=1,"světlík?",IF(D51&gt;1,"větší než 1!","ok")),"nedef. zóna")</f>
        <v>nedef. zóna</v>
      </c>
      <c r="F51" s="46" t="s">
        <v>147</v>
      </c>
      <c r="G51" s="38"/>
      <c r="H51" s="17" t="s">
        <v>237</v>
      </c>
      <c r="I51" s="18" t="s">
        <v>251</v>
      </c>
      <c r="J51" s="31" t="s">
        <v>260</v>
      </c>
      <c r="K51" s="20" t="s">
        <v>272</v>
      </c>
      <c r="L51" s="20" t="s">
        <v>263</v>
      </c>
      <c r="M51" s="20" t="s">
        <v>269</v>
      </c>
      <c r="N51" s="20" t="s">
        <v>276</v>
      </c>
      <c r="O51" s="20" t="s">
        <v>341</v>
      </c>
      <c r="AC51">
        <f t="shared" si="22"/>
        <v>0</v>
      </c>
      <c r="AD51">
        <f t="shared" si="23"/>
        <v>0.85</v>
      </c>
      <c r="AE51">
        <f t="shared" si="24"/>
        <v>2</v>
      </c>
      <c r="AF51">
        <f t="shared" si="25"/>
        <v>0</v>
      </c>
      <c r="AG51">
        <f t="shared" si="26"/>
        <v>0.80249999999999999</v>
      </c>
      <c r="AH51">
        <f t="shared" si="27"/>
        <v>0</v>
      </c>
      <c r="AI51">
        <f t="shared" si="28"/>
        <v>0.5827</v>
      </c>
      <c r="AJ51">
        <f t="shared" si="29"/>
        <v>50</v>
      </c>
      <c r="AK51">
        <f t="shared" si="30"/>
        <v>2</v>
      </c>
      <c r="AL51">
        <f t="shared" si="31"/>
        <v>500</v>
      </c>
      <c r="AM51" t="str">
        <f t="shared" si="32"/>
        <v>s</v>
      </c>
      <c r="AN51">
        <f t="shared" si="33"/>
        <v>30</v>
      </c>
      <c r="AO51" t="str">
        <f t="shared" si="34"/>
        <v>s</v>
      </c>
      <c r="AP51">
        <f t="shared" si="15"/>
        <v>1</v>
      </c>
      <c r="AQ51">
        <f t="shared" si="35"/>
        <v>5002</v>
      </c>
      <c r="AR51" t="str">
        <f t="shared" si="36"/>
        <v>50s</v>
      </c>
      <c r="AS51" t="str">
        <f t="shared" si="37"/>
        <v>50s30</v>
      </c>
      <c r="AT51">
        <f t="shared" si="17"/>
        <v>0.85</v>
      </c>
      <c r="AU51">
        <f t="shared" si="38"/>
        <v>0.52</v>
      </c>
      <c r="AV51">
        <f t="shared" si="39"/>
        <v>0.55800000000000005</v>
      </c>
      <c r="AX51">
        <f t="shared" si="21"/>
        <v>0</v>
      </c>
    </row>
    <row r="52" spans="2:50" x14ac:dyDescent="0.2">
      <c r="B52">
        <v>33</v>
      </c>
      <c r="C52" s="9" t="str">
        <f>IF(zony!AC52=0,"nezadáno",zony!D52)</f>
        <v>nezadáno</v>
      </c>
      <c r="D52" s="8">
        <f>IF(zony!AC52=1,IF(AX52=1,0,IF(F52="A",AC52,IF(F52="B",AI52,IF(F52="C",AV52,0)))),0)</f>
        <v>0</v>
      </c>
      <c r="E52" s="25" t="str">
        <f>IF(zony!AC52=1,IF(AX52=1,"světlík?",IF(D52&gt;1,"větší než 1!","ok")),"nedef. zóna")</f>
        <v>nedef. zóna</v>
      </c>
      <c r="F52" s="46" t="s">
        <v>147</v>
      </c>
      <c r="G52" s="38"/>
      <c r="H52" s="17" t="s">
        <v>237</v>
      </c>
      <c r="I52" s="18" t="s">
        <v>251</v>
      </c>
      <c r="J52" s="31" t="s">
        <v>260</v>
      </c>
      <c r="K52" s="20" t="s">
        <v>272</v>
      </c>
      <c r="L52" s="20" t="s">
        <v>263</v>
      </c>
      <c r="M52" s="20" t="s">
        <v>269</v>
      </c>
      <c r="N52" s="20" t="s">
        <v>276</v>
      </c>
      <c r="O52" s="20" t="s">
        <v>341</v>
      </c>
      <c r="AC52">
        <f t="shared" si="22"/>
        <v>0</v>
      </c>
      <c r="AD52">
        <f t="shared" si="23"/>
        <v>0.85</v>
      </c>
      <c r="AE52">
        <f t="shared" si="24"/>
        <v>2</v>
      </c>
      <c r="AF52">
        <f t="shared" si="25"/>
        <v>0</v>
      </c>
      <c r="AG52">
        <f t="shared" si="26"/>
        <v>0.80249999999999999</v>
      </c>
      <c r="AH52">
        <f t="shared" si="27"/>
        <v>0</v>
      </c>
      <c r="AI52">
        <f t="shared" si="28"/>
        <v>0.5827</v>
      </c>
      <c r="AJ52">
        <f t="shared" si="29"/>
        <v>50</v>
      </c>
      <c r="AK52">
        <f t="shared" si="30"/>
        <v>2</v>
      </c>
      <c r="AL52">
        <f t="shared" si="31"/>
        <v>500</v>
      </c>
      <c r="AM52" t="str">
        <f t="shared" si="32"/>
        <v>s</v>
      </c>
      <c r="AN52">
        <f t="shared" si="33"/>
        <v>30</v>
      </c>
      <c r="AO52" t="str">
        <f t="shared" si="34"/>
        <v>s</v>
      </c>
      <c r="AP52">
        <f t="shared" si="15"/>
        <v>1</v>
      </c>
      <c r="AQ52">
        <f t="shared" si="35"/>
        <v>5002</v>
      </c>
      <c r="AR52" t="str">
        <f t="shared" si="36"/>
        <v>50s</v>
      </c>
      <c r="AS52" t="str">
        <f t="shared" si="37"/>
        <v>50s30</v>
      </c>
      <c r="AT52">
        <f t="shared" si="17"/>
        <v>0.85</v>
      </c>
      <c r="AU52">
        <f t="shared" si="38"/>
        <v>0.52</v>
      </c>
      <c r="AV52">
        <f t="shared" si="39"/>
        <v>0.55800000000000005</v>
      </c>
      <c r="AX52">
        <f t="shared" si="21"/>
        <v>0</v>
      </c>
    </row>
    <row r="53" spans="2:50" x14ac:dyDescent="0.2">
      <c r="B53">
        <v>34</v>
      </c>
      <c r="C53" s="9" t="str">
        <f>IF(zony!AC53=0,"nezadáno",zony!D53)</f>
        <v>nezadáno</v>
      </c>
      <c r="D53" s="8">
        <f>IF(zony!AC53=1,IF(AX53=1,0,IF(F53="A",AC53,IF(F53="B",AI53,IF(F53="C",AV53,0)))),0)</f>
        <v>0</v>
      </c>
      <c r="E53" s="25" t="str">
        <f>IF(zony!AC53=1,IF(AX53=1,"světlík?",IF(D53&gt;1,"větší než 1!","ok")),"nedef. zóna")</f>
        <v>nedef. zóna</v>
      </c>
      <c r="F53" s="46" t="s">
        <v>147</v>
      </c>
      <c r="G53" s="38"/>
      <c r="H53" s="17" t="s">
        <v>237</v>
      </c>
      <c r="I53" s="18" t="s">
        <v>251</v>
      </c>
      <c r="J53" s="31" t="s">
        <v>260</v>
      </c>
      <c r="K53" s="20" t="s">
        <v>272</v>
      </c>
      <c r="L53" s="20" t="s">
        <v>263</v>
      </c>
      <c r="M53" s="20" t="s">
        <v>269</v>
      </c>
      <c r="N53" s="20" t="s">
        <v>276</v>
      </c>
      <c r="O53" s="20" t="s">
        <v>341</v>
      </c>
      <c r="AC53">
        <f t="shared" si="22"/>
        <v>0</v>
      </c>
      <c r="AD53">
        <f t="shared" si="23"/>
        <v>0.85</v>
      </c>
      <c r="AE53">
        <f t="shared" si="24"/>
        <v>2</v>
      </c>
      <c r="AF53">
        <f t="shared" si="25"/>
        <v>0</v>
      </c>
      <c r="AG53">
        <f t="shared" si="26"/>
        <v>0.80249999999999999</v>
      </c>
      <c r="AH53">
        <f t="shared" si="27"/>
        <v>0</v>
      </c>
      <c r="AI53">
        <f t="shared" si="28"/>
        <v>0.5827</v>
      </c>
      <c r="AJ53">
        <f t="shared" si="29"/>
        <v>50</v>
      </c>
      <c r="AK53">
        <f t="shared" si="30"/>
        <v>2</v>
      </c>
      <c r="AL53">
        <f t="shared" si="31"/>
        <v>500</v>
      </c>
      <c r="AM53" t="str">
        <f t="shared" si="32"/>
        <v>s</v>
      </c>
      <c r="AN53">
        <f t="shared" si="33"/>
        <v>30</v>
      </c>
      <c r="AO53" t="str">
        <f t="shared" si="34"/>
        <v>s</v>
      </c>
      <c r="AP53">
        <f t="shared" si="15"/>
        <v>1</v>
      </c>
      <c r="AQ53">
        <f t="shared" si="35"/>
        <v>5002</v>
      </c>
      <c r="AR53" t="str">
        <f t="shared" si="36"/>
        <v>50s</v>
      </c>
      <c r="AS53" t="str">
        <f t="shared" si="37"/>
        <v>50s30</v>
      </c>
      <c r="AT53">
        <f t="shared" si="17"/>
        <v>0.85</v>
      </c>
      <c r="AU53">
        <f t="shared" si="38"/>
        <v>0.52</v>
      </c>
      <c r="AV53">
        <f t="shared" si="39"/>
        <v>0.55800000000000005</v>
      </c>
      <c r="AX53">
        <f t="shared" si="21"/>
        <v>0</v>
      </c>
    </row>
    <row r="54" spans="2:50" x14ac:dyDescent="0.2">
      <c r="B54">
        <v>35</v>
      </c>
      <c r="C54" s="9" t="str">
        <f>IF(zony!AC54=0,"nezadáno",zony!D54)</f>
        <v>nezadáno</v>
      </c>
      <c r="D54" s="8">
        <f>IF(zony!AC54=1,IF(AX54=1,0,IF(F54="A",AC54,IF(F54="B",AI54,IF(F54="C",AV54,0)))),0)</f>
        <v>0</v>
      </c>
      <c r="E54" s="25" t="str">
        <f>IF(zony!AC54=1,IF(AX54=1,"světlík?",IF(D54&gt;1,"větší než 1!","ok")),"nedef. zóna")</f>
        <v>nedef. zóna</v>
      </c>
      <c r="F54" s="46" t="s">
        <v>147</v>
      </c>
      <c r="G54" s="38"/>
      <c r="H54" s="17" t="s">
        <v>237</v>
      </c>
      <c r="I54" s="18" t="s">
        <v>251</v>
      </c>
      <c r="J54" s="31" t="s">
        <v>260</v>
      </c>
      <c r="K54" s="20" t="s">
        <v>272</v>
      </c>
      <c r="L54" s="20" t="s">
        <v>263</v>
      </c>
      <c r="M54" s="20" t="s">
        <v>269</v>
      </c>
      <c r="N54" s="20" t="s">
        <v>276</v>
      </c>
      <c r="O54" s="20" t="s">
        <v>341</v>
      </c>
      <c r="AC54">
        <f t="shared" si="22"/>
        <v>0</v>
      </c>
      <c r="AD54">
        <f t="shared" si="23"/>
        <v>0.85</v>
      </c>
      <c r="AE54">
        <f t="shared" si="24"/>
        <v>2</v>
      </c>
      <c r="AF54">
        <f t="shared" si="25"/>
        <v>0</v>
      </c>
      <c r="AG54">
        <f t="shared" si="26"/>
        <v>0.80249999999999999</v>
      </c>
      <c r="AH54">
        <f t="shared" si="27"/>
        <v>0</v>
      </c>
      <c r="AI54">
        <f t="shared" si="28"/>
        <v>0.5827</v>
      </c>
      <c r="AJ54">
        <f t="shared" si="29"/>
        <v>50</v>
      </c>
      <c r="AK54">
        <f t="shared" si="30"/>
        <v>2</v>
      </c>
      <c r="AL54">
        <f t="shared" si="31"/>
        <v>500</v>
      </c>
      <c r="AM54" t="str">
        <f t="shared" si="32"/>
        <v>s</v>
      </c>
      <c r="AN54">
        <f t="shared" si="33"/>
        <v>30</v>
      </c>
      <c r="AO54" t="str">
        <f t="shared" si="34"/>
        <v>s</v>
      </c>
      <c r="AP54">
        <f t="shared" si="15"/>
        <v>1</v>
      </c>
      <c r="AQ54">
        <f t="shared" si="35"/>
        <v>5002</v>
      </c>
      <c r="AR54" t="str">
        <f t="shared" si="36"/>
        <v>50s</v>
      </c>
      <c r="AS54" t="str">
        <f t="shared" si="37"/>
        <v>50s30</v>
      </c>
      <c r="AT54">
        <f t="shared" si="17"/>
        <v>0.85</v>
      </c>
      <c r="AU54">
        <f t="shared" si="38"/>
        <v>0.52</v>
      </c>
      <c r="AV54">
        <f t="shared" si="39"/>
        <v>0.55800000000000005</v>
      </c>
      <c r="AX54">
        <f t="shared" si="21"/>
        <v>0</v>
      </c>
    </row>
    <row r="55" spans="2:50" x14ac:dyDescent="0.2">
      <c r="B55">
        <v>36</v>
      </c>
      <c r="C55" s="9" t="str">
        <f>IF(zony!AC55=0,"nezadáno",zony!D55)</f>
        <v>nezadáno</v>
      </c>
      <c r="D55" s="8">
        <f>IF(zony!AC55=1,IF(AX55=1,0,IF(F55="A",AC55,IF(F55="B",AI55,IF(F55="C",AV55,0)))),0)</f>
        <v>0</v>
      </c>
      <c r="E55" s="25" t="str">
        <f>IF(zony!AC55=1,IF(AX55=1,"světlík?",IF(D55&gt;1,"větší než 1!","ok")),"nedef. zóna")</f>
        <v>nedef. zóna</v>
      </c>
      <c r="F55" s="46" t="s">
        <v>147</v>
      </c>
      <c r="G55" s="38"/>
      <c r="H55" s="17" t="s">
        <v>237</v>
      </c>
      <c r="I55" s="18" t="s">
        <v>251</v>
      </c>
      <c r="J55" s="31" t="s">
        <v>260</v>
      </c>
      <c r="K55" s="20" t="s">
        <v>272</v>
      </c>
      <c r="L55" s="20" t="s">
        <v>263</v>
      </c>
      <c r="M55" s="20" t="s">
        <v>269</v>
      </c>
      <c r="N55" s="20" t="s">
        <v>276</v>
      </c>
      <c r="O55" s="20" t="s">
        <v>341</v>
      </c>
      <c r="AC55">
        <f t="shared" si="22"/>
        <v>0</v>
      </c>
      <c r="AD55">
        <f t="shared" si="23"/>
        <v>0.85</v>
      </c>
      <c r="AE55">
        <f t="shared" si="24"/>
        <v>2</v>
      </c>
      <c r="AF55">
        <f t="shared" si="25"/>
        <v>0</v>
      </c>
      <c r="AG55">
        <f t="shared" si="26"/>
        <v>0.80249999999999999</v>
      </c>
      <c r="AH55">
        <f t="shared" si="27"/>
        <v>0</v>
      </c>
      <c r="AI55">
        <f t="shared" si="28"/>
        <v>0.5827</v>
      </c>
      <c r="AJ55">
        <f t="shared" si="29"/>
        <v>50</v>
      </c>
      <c r="AK55">
        <f t="shared" si="30"/>
        <v>2</v>
      </c>
      <c r="AL55">
        <f t="shared" si="31"/>
        <v>500</v>
      </c>
      <c r="AM55" t="str">
        <f t="shared" si="32"/>
        <v>s</v>
      </c>
      <c r="AN55">
        <f t="shared" si="33"/>
        <v>30</v>
      </c>
      <c r="AO55" t="str">
        <f t="shared" si="34"/>
        <v>s</v>
      </c>
      <c r="AP55">
        <f t="shared" si="15"/>
        <v>1</v>
      </c>
      <c r="AQ55">
        <f t="shared" si="35"/>
        <v>5002</v>
      </c>
      <c r="AR55" t="str">
        <f t="shared" si="36"/>
        <v>50s</v>
      </c>
      <c r="AS55" t="str">
        <f t="shared" si="37"/>
        <v>50s30</v>
      </c>
      <c r="AT55">
        <f t="shared" si="17"/>
        <v>0.85</v>
      </c>
      <c r="AU55">
        <f t="shared" si="38"/>
        <v>0.52</v>
      </c>
      <c r="AV55">
        <f t="shared" si="39"/>
        <v>0.55800000000000005</v>
      </c>
      <c r="AX55">
        <f t="shared" si="21"/>
        <v>0</v>
      </c>
    </row>
    <row r="56" spans="2:50" x14ac:dyDescent="0.2">
      <c r="B56">
        <v>37</v>
      </c>
      <c r="C56" s="9" t="str">
        <f>IF(zony!AC56=0,"nezadáno",zony!D56)</f>
        <v>nezadáno</v>
      </c>
      <c r="D56" s="8">
        <f>IF(zony!AC56=1,IF(AX56=1,0,IF(F56="A",AC56,IF(F56="B",AI56,IF(F56="C",AV56,0)))),0)</f>
        <v>0</v>
      </c>
      <c r="E56" s="25" t="str">
        <f>IF(zony!AC56=1,IF(AX56=1,"světlík?",IF(D56&gt;1,"větší než 1!","ok")),"nedef. zóna")</f>
        <v>nedef. zóna</v>
      </c>
      <c r="F56" s="46" t="s">
        <v>147</v>
      </c>
      <c r="G56" s="38"/>
      <c r="H56" s="17" t="s">
        <v>237</v>
      </c>
      <c r="I56" s="18" t="s">
        <v>251</v>
      </c>
      <c r="J56" s="31" t="s">
        <v>260</v>
      </c>
      <c r="K56" s="20" t="s">
        <v>272</v>
      </c>
      <c r="L56" s="20" t="s">
        <v>263</v>
      </c>
      <c r="M56" s="20" t="s">
        <v>269</v>
      </c>
      <c r="N56" s="20" t="s">
        <v>276</v>
      </c>
      <c r="O56" s="20" t="s">
        <v>341</v>
      </c>
      <c r="AC56">
        <f t="shared" si="22"/>
        <v>0</v>
      </c>
      <c r="AD56">
        <f t="shared" si="23"/>
        <v>0.85</v>
      </c>
      <c r="AE56">
        <f t="shared" si="24"/>
        <v>2</v>
      </c>
      <c r="AF56">
        <f t="shared" si="25"/>
        <v>0</v>
      </c>
      <c r="AG56">
        <f t="shared" si="26"/>
        <v>0.80249999999999999</v>
      </c>
      <c r="AH56">
        <f t="shared" si="27"/>
        <v>0</v>
      </c>
      <c r="AI56">
        <f t="shared" si="28"/>
        <v>0.5827</v>
      </c>
      <c r="AJ56">
        <f t="shared" si="29"/>
        <v>50</v>
      </c>
      <c r="AK56">
        <f t="shared" si="30"/>
        <v>2</v>
      </c>
      <c r="AL56">
        <f t="shared" si="31"/>
        <v>500</v>
      </c>
      <c r="AM56" t="str">
        <f t="shared" si="32"/>
        <v>s</v>
      </c>
      <c r="AN56">
        <f t="shared" si="33"/>
        <v>30</v>
      </c>
      <c r="AO56" t="str">
        <f t="shared" si="34"/>
        <v>s</v>
      </c>
      <c r="AP56">
        <f t="shared" si="15"/>
        <v>1</v>
      </c>
      <c r="AQ56">
        <f t="shared" si="35"/>
        <v>5002</v>
      </c>
      <c r="AR56" t="str">
        <f t="shared" si="36"/>
        <v>50s</v>
      </c>
      <c r="AS56" t="str">
        <f t="shared" si="37"/>
        <v>50s30</v>
      </c>
      <c r="AT56">
        <f t="shared" si="17"/>
        <v>0.85</v>
      </c>
      <c r="AU56">
        <f t="shared" si="38"/>
        <v>0.52</v>
      </c>
      <c r="AV56">
        <f t="shared" si="39"/>
        <v>0.55800000000000005</v>
      </c>
      <c r="AX56">
        <f t="shared" si="21"/>
        <v>0</v>
      </c>
    </row>
    <row r="57" spans="2:50" x14ac:dyDescent="0.2">
      <c r="B57">
        <v>38</v>
      </c>
      <c r="C57" s="9" t="str">
        <f>IF(zony!AC57=0,"nezadáno",zony!D57)</f>
        <v>nezadáno</v>
      </c>
      <c r="D57" s="8">
        <f>IF(zony!AC57=1,IF(AX57=1,0,IF(F57="A",AC57,IF(F57="B",AI57,IF(F57="C",AV57,0)))),0)</f>
        <v>0</v>
      </c>
      <c r="E57" s="25" t="str">
        <f>IF(zony!AC57=1,IF(AX57=1,"světlík?",IF(D57&gt;1,"větší než 1!","ok")),"nedef. zóna")</f>
        <v>nedef. zóna</v>
      </c>
      <c r="F57" s="46" t="s">
        <v>147</v>
      </c>
      <c r="G57" s="38"/>
      <c r="H57" s="17" t="s">
        <v>237</v>
      </c>
      <c r="I57" s="18" t="s">
        <v>251</v>
      </c>
      <c r="J57" s="31" t="s">
        <v>260</v>
      </c>
      <c r="K57" s="20" t="s">
        <v>272</v>
      </c>
      <c r="L57" s="20" t="s">
        <v>263</v>
      </c>
      <c r="M57" s="20" t="s">
        <v>269</v>
      </c>
      <c r="N57" s="20" t="s">
        <v>276</v>
      </c>
      <c r="O57" s="20" t="s">
        <v>341</v>
      </c>
      <c r="AC57">
        <f t="shared" si="22"/>
        <v>0</v>
      </c>
      <c r="AD57">
        <f t="shared" si="23"/>
        <v>0.85</v>
      </c>
      <c r="AE57">
        <f t="shared" si="24"/>
        <v>2</v>
      </c>
      <c r="AF57">
        <f t="shared" si="25"/>
        <v>0</v>
      </c>
      <c r="AG57">
        <f t="shared" si="26"/>
        <v>0.80249999999999999</v>
      </c>
      <c r="AH57">
        <f t="shared" si="27"/>
        <v>0</v>
      </c>
      <c r="AI57">
        <f t="shared" si="28"/>
        <v>0.5827</v>
      </c>
      <c r="AJ57">
        <f t="shared" si="29"/>
        <v>50</v>
      </c>
      <c r="AK57">
        <f t="shared" si="30"/>
        <v>2</v>
      </c>
      <c r="AL57">
        <f t="shared" si="31"/>
        <v>500</v>
      </c>
      <c r="AM57" t="str">
        <f t="shared" si="32"/>
        <v>s</v>
      </c>
      <c r="AN57">
        <f t="shared" si="33"/>
        <v>30</v>
      </c>
      <c r="AO57" t="str">
        <f t="shared" si="34"/>
        <v>s</v>
      </c>
      <c r="AP57">
        <f t="shared" si="15"/>
        <v>1</v>
      </c>
      <c r="AQ57">
        <f t="shared" si="35"/>
        <v>5002</v>
      </c>
      <c r="AR57" t="str">
        <f t="shared" si="36"/>
        <v>50s</v>
      </c>
      <c r="AS57" t="str">
        <f t="shared" si="37"/>
        <v>50s30</v>
      </c>
      <c r="AT57">
        <f t="shared" si="17"/>
        <v>0.85</v>
      </c>
      <c r="AU57">
        <f t="shared" si="38"/>
        <v>0.52</v>
      </c>
      <c r="AV57">
        <f t="shared" si="39"/>
        <v>0.55800000000000005</v>
      </c>
      <c r="AX57">
        <f t="shared" si="21"/>
        <v>0</v>
      </c>
    </row>
    <row r="58" spans="2:50" x14ac:dyDescent="0.2">
      <c r="B58">
        <v>39</v>
      </c>
      <c r="C58" s="9" t="str">
        <f>IF(zony!AC58=0,"nezadáno",zony!D58)</f>
        <v>nezadáno</v>
      </c>
      <c r="D58" s="8">
        <f>IF(zony!AC58=1,IF(AX58=1,0,IF(F58="A",AC58,IF(F58="B",AI58,IF(F58="C",AV58,0)))),0)</f>
        <v>0</v>
      </c>
      <c r="E58" s="25" t="str">
        <f>IF(zony!AC58=1,IF(AX58=1,"světlík?",IF(D58&gt;1,"větší než 1!","ok")),"nedef. zóna")</f>
        <v>nedef. zóna</v>
      </c>
      <c r="F58" s="46" t="s">
        <v>147</v>
      </c>
      <c r="G58" s="38"/>
      <c r="H58" s="17" t="s">
        <v>237</v>
      </c>
      <c r="I58" s="18" t="s">
        <v>251</v>
      </c>
      <c r="J58" s="31" t="s">
        <v>260</v>
      </c>
      <c r="K58" s="20" t="s">
        <v>272</v>
      </c>
      <c r="L58" s="20" t="s">
        <v>263</v>
      </c>
      <c r="M58" s="20" t="s">
        <v>269</v>
      </c>
      <c r="N58" s="20" t="s">
        <v>276</v>
      </c>
      <c r="O58" s="20" t="s">
        <v>341</v>
      </c>
      <c r="AC58">
        <f t="shared" si="22"/>
        <v>0</v>
      </c>
      <c r="AD58">
        <f t="shared" si="23"/>
        <v>0.85</v>
      </c>
      <c r="AE58">
        <f t="shared" si="24"/>
        <v>2</v>
      </c>
      <c r="AF58">
        <f t="shared" si="25"/>
        <v>0</v>
      </c>
      <c r="AG58">
        <f t="shared" si="26"/>
        <v>0.80249999999999999</v>
      </c>
      <c r="AH58">
        <f t="shared" si="27"/>
        <v>0</v>
      </c>
      <c r="AI58">
        <f t="shared" si="28"/>
        <v>0.5827</v>
      </c>
      <c r="AJ58">
        <f t="shared" si="29"/>
        <v>50</v>
      </c>
      <c r="AK58">
        <f t="shared" si="30"/>
        <v>2</v>
      </c>
      <c r="AL58">
        <f t="shared" si="31"/>
        <v>500</v>
      </c>
      <c r="AM58" t="str">
        <f t="shared" si="32"/>
        <v>s</v>
      </c>
      <c r="AN58">
        <f t="shared" si="33"/>
        <v>30</v>
      </c>
      <c r="AO58" t="str">
        <f t="shared" si="34"/>
        <v>s</v>
      </c>
      <c r="AP58">
        <f t="shared" si="15"/>
        <v>1</v>
      </c>
      <c r="AQ58">
        <f t="shared" si="35"/>
        <v>5002</v>
      </c>
      <c r="AR58" t="str">
        <f t="shared" si="36"/>
        <v>50s</v>
      </c>
      <c r="AS58" t="str">
        <f t="shared" si="37"/>
        <v>50s30</v>
      </c>
      <c r="AT58">
        <f t="shared" si="17"/>
        <v>0.85</v>
      </c>
      <c r="AU58">
        <f t="shared" si="38"/>
        <v>0.52</v>
      </c>
      <c r="AV58">
        <f t="shared" si="39"/>
        <v>0.55800000000000005</v>
      </c>
      <c r="AX58">
        <f t="shared" si="21"/>
        <v>0</v>
      </c>
    </row>
    <row r="59" spans="2:50" x14ac:dyDescent="0.2">
      <c r="B59">
        <v>40</v>
      </c>
      <c r="C59" s="9" t="str">
        <f>IF(zony!AC59=0,"nezadáno",zony!D59)</f>
        <v>nezadáno</v>
      </c>
      <c r="D59" s="8">
        <f>IF(zony!AC59=1,IF(AX59=1,0,IF(F59="A",AC59,IF(F59="B",AI59,IF(F59="C",AV59,0)))),0)</f>
        <v>0</v>
      </c>
      <c r="E59" s="25" t="str">
        <f>IF(zony!AC59=1,IF(AX59=1,"světlík?",IF(D59&gt;1,"větší než 1!","ok")),"nedef. zóna")</f>
        <v>nedef. zóna</v>
      </c>
      <c r="F59" s="46" t="s">
        <v>147</v>
      </c>
      <c r="G59" s="38"/>
      <c r="H59" s="17" t="s">
        <v>237</v>
      </c>
      <c r="I59" s="18" t="s">
        <v>251</v>
      </c>
      <c r="J59" s="31" t="s">
        <v>260</v>
      </c>
      <c r="K59" s="20" t="s">
        <v>272</v>
      </c>
      <c r="L59" s="20" t="s">
        <v>263</v>
      </c>
      <c r="M59" s="20" t="s">
        <v>269</v>
      </c>
      <c r="N59" s="20" t="s">
        <v>276</v>
      </c>
      <c r="O59" s="20" t="s">
        <v>341</v>
      </c>
      <c r="AC59">
        <f t="shared" si="22"/>
        <v>0</v>
      </c>
      <c r="AD59">
        <f t="shared" si="23"/>
        <v>0.85</v>
      </c>
      <c r="AE59">
        <f t="shared" si="24"/>
        <v>2</v>
      </c>
      <c r="AF59">
        <f t="shared" si="25"/>
        <v>0</v>
      </c>
      <c r="AG59">
        <f t="shared" si="26"/>
        <v>0.80249999999999999</v>
      </c>
      <c r="AH59">
        <f t="shared" si="27"/>
        <v>0</v>
      </c>
      <c r="AI59">
        <f t="shared" si="28"/>
        <v>0.5827</v>
      </c>
      <c r="AJ59">
        <f t="shared" si="29"/>
        <v>50</v>
      </c>
      <c r="AK59">
        <f t="shared" si="30"/>
        <v>2</v>
      </c>
      <c r="AL59">
        <f t="shared" si="31"/>
        <v>500</v>
      </c>
      <c r="AM59" t="str">
        <f t="shared" si="32"/>
        <v>s</v>
      </c>
      <c r="AN59">
        <f t="shared" si="33"/>
        <v>30</v>
      </c>
      <c r="AO59" t="str">
        <f t="shared" si="34"/>
        <v>s</v>
      </c>
      <c r="AP59">
        <f t="shared" si="15"/>
        <v>1</v>
      </c>
      <c r="AQ59">
        <f t="shared" si="35"/>
        <v>5002</v>
      </c>
      <c r="AR59" t="str">
        <f t="shared" si="36"/>
        <v>50s</v>
      </c>
      <c r="AS59" t="str">
        <f t="shared" si="37"/>
        <v>50s30</v>
      </c>
      <c r="AT59">
        <f t="shared" si="17"/>
        <v>0.85</v>
      </c>
      <c r="AU59">
        <f t="shared" si="38"/>
        <v>0.52</v>
      </c>
      <c r="AV59">
        <f t="shared" si="39"/>
        <v>0.55800000000000005</v>
      </c>
      <c r="AX59">
        <f t="shared" si="21"/>
        <v>0</v>
      </c>
    </row>
    <row r="60" spans="2:50" x14ac:dyDescent="0.2">
      <c r="B60">
        <v>41</v>
      </c>
      <c r="C60" s="9" t="str">
        <f>IF(zony!AC60=0,"nezadáno",zony!D60)</f>
        <v>nezadáno</v>
      </c>
      <c r="D60" s="8">
        <f>IF(zony!AC60=1,IF(AX60=1,0,IF(F60="A",AC60,IF(F60="B",AI60,IF(F60="C",AV60,0)))),0)</f>
        <v>0</v>
      </c>
      <c r="E60" s="25" t="str">
        <f>IF(zony!AC60=1,IF(AX60=1,"světlík?",IF(D60&gt;1,"větší než 1!","ok")),"nedef. zóna")</f>
        <v>nedef. zóna</v>
      </c>
      <c r="F60" s="46" t="s">
        <v>147</v>
      </c>
      <c r="G60" s="38"/>
      <c r="H60" s="17" t="s">
        <v>237</v>
      </c>
      <c r="I60" s="18" t="s">
        <v>251</v>
      </c>
      <c r="J60" s="31" t="s">
        <v>260</v>
      </c>
      <c r="K60" s="20" t="s">
        <v>272</v>
      </c>
      <c r="L60" s="20" t="s">
        <v>263</v>
      </c>
      <c r="M60" s="20" t="s">
        <v>269</v>
      </c>
      <c r="N60" s="20" t="s">
        <v>276</v>
      </c>
      <c r="O60" s="20" t="s">
        <v>341</v>
      </c>
      <c r="AC60">
        <f t="shared" si="22"/>
        <v>0</v>
      </c>
      <c r="AD60">
        <f t="shared" si="23"/>
        <v>0.85</v>
      </c>
      <c r="AE60">
        <f t="shared" si="24"/>
        <v>2</v>
      </c>
      <c r="AF60">
        <f t="shared" si="25"/>
        <v>0</v>
      </c>
      <c r="AG60">
        <f t="shared" si="26"/>
        <v>0.80249999999999999</v>
      </c>
      <c r="AH60">
        <f t="shared" si="27"/>
        <v>0</v>
      </c>
      <c r="AI60">
        <f t="shared" si="28"/>
        <v>0.5827</v>
      </c>
      <c r="AJ60">
        <f t="shared" si="29"/>
        <v>50</v>
      </c>
      <c r="AK60">
        <f t="shared" si="30"/>
        <v>2</v>
      </c>
      <c r="AL60">
        <f t="shared" si="31"/>
        <v>500</v>
      </c>
      <c r="AM60" t="str">
        <f t="shared" si="32"/>
        <v>s</v>
      </c>
      <c r="AN60">
        <f t="shared" si="33"/>
        <v>30</v>
      </c>
      <c r="AO60" t="str">
        <f t="shared" si="34"/>
        <v>s</v>
      </c>
      <c r="AP60">
        <f t="shared" si="15"/>
        <v>1</v>
      </c>
      <c r="AQ60">
        <f t="shared" si="35"/>
        <v>5002</v>
      </c>
      <c r="AR60" t="str">
        <f t="shared" si="36"/>
        <v>50s</v>
      </c>
      <c r="AS60" t="str">
        <f t="shared" si="37"/>
        <v>50s30</v>
      </c>
      <c r="AT60">
        <f t="shared" si="17"/>
        <v>0.85</v>
      </c>
      <c r="AU60">
        <f t="shared" si="38"/>
        <v>0.52</v>
      </c>
      <c r="AV60">
        <f t="shared" si="39"/>
        <v>0.55800000000000005</v>
      </c>
      <c r="AX60">
        <f t="shared" si="21"/>
        <v>0</v>
      </c>
    </row>
    <row r="61" spans="2:50" x14ac:dyDescent="0.2">
      <c r="B61">
        <v>42</v>
      </c>
      <c r="C61" s="9" t="str">
        <f>IF(zony!AC61=0,"nezadáno",zony!D61)</f>
        <v>nezadáno</v>
      </c>
      <c r="D61" s="8">
        <f>IF(zony!AC61=1,IF(AX61=1,0,IF(F61="A",AC61,IF(F61="B",AI61,IF(F61="C",AV61,0)))),0)</f>
        <v>0</v>
      </c>
      <c r="E61" s="25" t="str">
        <f>IF(zony!AC61=1,IF(AX61=1,"světlík?",IF(D61&gt;1,"větší než 1!","ok")),"nedef. zóna")</f>
        <v>nedef. zóna</v>
      </c>
      <c r="F61" s="46" t="s">
        <v>147</v>
      </c>
      <c r="G61" s="38"/>
      <c r="H61" s="17" t="s">
        <v>237</v>
      </c>
      <c r="I61" s="18" t="s">
        <v>251</v>
      </c>
      <c r="J61" s="31" t="s">
        <v>260</v>
      </c>
      <c r="K61" s="20" t="s">
        <v>272</v>
      </c>
      <c r="L61" s="20" t="s">
        <v>263</v>
      </c>
      <c r="M61" s="20" t="s">
        <v>269</v>
      </c>
      <c r="N61" s="20" t="s">
        <v>276</v>
      </c>
      <c r="O61" s="20" t="s">
        <v>341</v>
      </c>
      <c r="AC61">
        <f t="shared" si="22"/>
        <v>0</v>
      </c>
      <c r="AD61">
        <f t="shared" si="23"/>
        <v>0.85</v>
      </c>
      <c r="AE61">
        <f t="shared" si="24"/>
        <v>2</v>
      </c>
      <c r="AF61">
        <f t="shared" si="25"/>
        <v>0</v>
      </c>
      <c r="AG61">
        <f t="shared" si="26"/>
        <v>0.80249999999999999</v>
      </c>
      <c r="AH61">
        <f t="shared" si="27"/>
        <v>0</v>
      </c>
      <c r="AI61">
        <f t="shared" si="28"/>
        <v>0.5827</v>
      </c>
      <c r="AJ61">
        <f t="shared" si="29"/>
        <v>50</v>
      </c>
      <c r="AK61">
        <f t="shared" si="30"/>
        <v>2</v>
      </c>
      <c r="AL61">
        <f t="shared" si="31"/>
        <v>500</v>
      </c>
      <c r="AM61" t="str">
        <f t="shared" si="32"/>
        <v>s</v>
      </c>
      <c r="AN61">
        <f t="shared" si="33"/>
        <v>30</v>
      </c>
      <c r="AO61" t="str">
        <f t="shared" si="34"/>
        <v>s</v>
      </c>
      <c r="AP61">
        <f t="shared" si="15"/>
        <v>1</v>
      </c>
      <c r="AQ61">
        <f t="shared" si="35"/>
        <v>5002</v>
      </c>
      <c r="AR61" t="str">
        <f t="shared" si="36"/>
        <v>50s</v>
      </c>
      <c r="AS61" t="str">
        <f t="shared" si="37"/>
        <v>50s30</v>
      </c>
      <c r="AT61">
        <f t="shared" si="17"/>
        <v>0.85</v>
      </c>
      <c r="AU61">
        <f t="shared" si="38"/>
        <v>0.52</v>
      </c>
      <c r="AV61">
        <f t="shared" si="39"/>
        <v>0.55800000000000005</v>
      </c>
      <c r="AX61">
        <f t="shared" si="21"/>
        <v>0</v>
      </c>
    </row>
    <row r="62" spans="2:50" x14ac:dyDescent="0.2">
      <c r="B62">
        <v>43</v>
      </c>
      <c r="C62" s="9" t="str">
        <f>IF(zony!AC62=0,"nezadáno",zony!D62)</f>
        <v>nezadáno</v>
      </c>
      <c r="D62" s="8">
        <f>IF(zony!AC62=1,IF(AX62=1,0,IF(F62="A",AC62,IF(F62="B",AI62,IF(F62="C",AV62,0)))),0)</f>
        <v>0</v>
      </c>
      <c r="E62" s="25" t="str">
        <f>IF(zony!AC62=1,IF(AX62=1,"světlík?",IF(D62&gt;1,"větší než 1!","ok")),"nedef. zóna")</f>
        <v>nedef. zóna</v>
      </c>
      <c r="F62" s="46" t="s">
        <v>147</v>
      </c>
      <c r="G62" s="38"/>
      <c r="H62" s="17" t="s">
        <v>237</v>
      </c>
      <c r="I62" s="18" t="s">
        <v>251</v>
      </c>
      <c r="J62" s="31" t="s">
        <v>260</v>
      </c>
      <c r="K62" s="20" t="s">
        <v>272</v>
      </c>
      <c r="L62" s="20" t="s">
        <v>263</v>
      </c>
      <c r="M62" s="20" t="s">
        <v>269</v>
      </c>
      <c r="N62" s="20" t="s">
        <v>276</v>
      </c>
      <c r="O62" s="20" t="s">
        <v>341</v>
      </c>
      <c r="AC62">
        <f t="shared" si="22"/>
        <v>0</v>
      </c>
      <c r="AD62">
        <f t="shared" si="23"/>
        <v>0.85</v>
      </c>
      <c r="AE62">
        <f t="shared" si="24"/>
        <v>2</v>
      </c>
      <c r="AF62">
        <f t="shared" si="25"/>
        <v>0</v>
      </c>
      <c r="AG62">
        <f t="shared" si="26"/>
        <v>0.80249999999999999</v>
      </c>
      <c r="AH62">
        <f t="shared" si="27"/>
        <v>0</v>
      </c>
      <c r="AI62">
        <f t="shared" si="28"/>
        <v>0.5827</v>
      </c>
      <c r="AJ62">
        <f t="shared" si="29"/>
        <v>50</v>
      </c>
      <c r="AK62">
        <f t="shared" si="30"/>
        <v>2</v>
      </c>
      <c r="AL62">
        <f t="shared" si="31"/>
        <v>500</v>
      </c>
      <c r="AM62" t="str">
        <f t="shared" si="32"/>
        <v>s</v>
      </c>
      <c r="AN62">
        <f t="shared" si="33"/>
        <v>30</v>
      </c>
      <c r="AO62" t="str">
        <f t="shared" si="34"/>
        <v>s</v>
      </c>
      <c r="AP62">
        <f t="shared" si="15"/>
        <v>1</v>
      </c>
      <c r="AQ62">
        <f t="shared" si="35"/>
        <v>5002</v>
      </c>
      <c r="AR62" t="str">
        <f t="shared" si="36"/>
        <v>50s</v>
      </c>
      <c r="AS62" t="str">
        <f t="shared" si="37"/>
        <v>50s30</v>
      </c>
      <c r="AT62">
        <f t="shared" si="17"/>
        <v>0.85</v>
      </c>
      <c r="AU62">
        <f t="shared" si="38"/>
        <v>0.52</v>
      </c>
      <c r="AV62">
        <f t="shared" si="39"/>
        <v>0.55800000000000005</v>
      </c>
      <c r="AX62">
        <f t="shared" si="21"/>
        <v>0</v>
      </c>
    </row>
    <row r="63" spans="2:50" x14ac:dyDescent="0.2">
      <c r="B63">
        <v>44</v>
      </c>
      <c r="C63" s="9" t="str">
        <f>IF(zony!AC63=0,"nezadáno",zony!D63)</f>
        <v>nezadáno</v>
      </c>
      <c r="D63" s="8">
        <f>IF(zony!AC63=1,IF(AX63=1,0,IF(F63="A",AC63,IF(F63="B",AI63,IF(F63="C",AV63,0)))),0)</f>
        <v>0</v>
      </c>
      <c r="E63" s="25" t="str">
        <f>IF(zony!AC63=1,IF(AX63=1,"světlík?",IF(D63&gt;1,"větší než 1!","ok")),"nedef. zóna")</f>
        <v>nedef. zóna</v>
      </c>
      <c r="F63" s="46" t="s">
        <v>147</v>
      </c>
      <c r="G63" s="38"/>
      <c r="H63" s="17" t="s">
        <v>237</v>
      </c>
      <c r="I63" s="18" t="s">
        <v>251</v>
      </c>
      <c r="J63" s="31" t="s">
        <v>260</v>
      </c>
      <c r="K63" s="20" t="s">
        <v>272</v>
      </c>
      <c r="L63" s="20" t="s">
        <v>263</v>
      </c>
      <c r="M63" s="20" t="s">
        <v>269</v>
      </c>
      <c r="N63" s="20" t="s">
        <v>276</v>
      </c>
      <c r="O63" s="20" t="s">
        <v>341</v>
      </c>
      <c r="AC63">
        <f t="shared" si="22"/>
        <v>0</v>
      </c>
      <c r="AD63">
        <f t="shared" si="23"/>
        <v>0.85</v>
      </c>
      <c r="AE63">
        <f t="shared" si="24"/>
        <v>2</v>
      </c>
      <c r="AF63">
        <f t="shared" si="25"/>
        <v>0</v>
      </c>
      <c r="AG63">
        <f t="shared" si="26"/>
        <v>0.80249999999999999</v>
      </c>
      <c r="AH63">
        <f t="shared" si="27"/>
        <v>0</v>
      </c>
      <c r="AI63">
        <f t="shared" si="28"/>
        <v>0.5827</v>
      </c>
      <c r="AJ63">
        <f t="shared" si="29"/>
        <v>50</v>
      </c>
      <c r="AK63">
        <f t="shared" si="30"/>
        <v>2</v>
      </c>
      <c r="AL63">
        <f t="shared" si="31"/>
        <v>500</v>
      </c>
      <c r="AM63" t="str">
        <f t="shared" si="32"/>
        <v>s</v>
      </c>
      <c r="AN63">
        <f t="shared" si="33"/>
        <v>30</v>
      </c>
      <c r="AO63" t="str">
        <f t="shared" si="34"/>
        <v>s</v>
      </c>
      <c r="AP63">
        <f t="shared" si="15"/>
        <v>1</v>
      </c>
      <c r="AQ63">
        <f t="shared" si="35"/>
        <v>5002</v>
      </c>
      <c r="AR63" t="str">
        <f t="shared" si="36"/>
        <v>50s</v>
      </c>
      <c r="AS63" t="str">
        <f t="shared" si="37"/>
        <v>50s30</v>
      </c>
      <c r="AT63">
        <f t="shared" si="17"/>
        <v>0.85</v>
      </c>
      <c r="AU63">
        <f t="shared" si="38"/>
        <v>0.52</v>
      </c>
      <c r="AV63">
        <f t="shared" si="39"/>
        <v>0.55800000000000005</v>
      </c>
      <c r="AX63">
        <f t="shared" si="21"/>
        <v>0</v>
      </c>
    </row>
    <row r="64" spans="2:50" x14ac:dyDescent="0.2">
      <c r="B64">
        <v>45</v>
      </c>
      <c r="C64" s="9" t="str">
        <f>IF(zony!AC64=0,"nezadáno",zony!D64)</f>
        <v>nezadáno</v>
      </c>
      <c r="D64" s="8">
        <f>IF(zony!AC64=1,IF(AX64=1,0,IF(F64="A",AC64,IF(F64="B",AI64,IF(F64="C",AV64,0)))),0)</f>
        <v>0</v>
      </c>
      <c r="E64" s="25" t="str">
        <f>IF(zony!AC64=1,IF(AX64=1,"světlík?",IF(D64&gt;1,"větší než 1!","ok")),"nedef. zóna")</f>
        <v>nedef. zóna</v>
      </c>
      <c r="F64" s="46" t="s">
        <v>147</v>
      </c>
      <c r="G64" s="38"/>
      <c r="H64" s="17" t="s">
        <v>237</v>
      </c>
      <c r="I64" s="18" t="s">
        <v>251</v>
      </c>
      <c r="J64" s="31" t="s">
        <v>260</v>
      </c>
      <c r="K64" s="20" t="s">
        <v>272</v>
      </c>
      <c r="L64" s="20" t="s">
        <v>263</v>
      </c>
      <c r="M64" s="20" t="s">
        <v>269</v>
      </c>
      <c r="N64" s="20" t="s">
        <v>276</v>
      </c>
      <c r="O64" s="20" t="s">
        <v>341</v>
      </c>
      <c r="AC64">
        <f t="shared" si="22"/>
        <v>0</v>
      </c>
      <c r="AD64">
        <f t="shared" si="23"/>
        <v>0.85</v>
      </c>
      <c r="AE64">
        <f t="shared" si="24"/>
        <v>2</v>
      </c>
      <c r="AF64">
        <f t="shared" si="25"/>
        <v>0</v>
      </c>
      <c r="AG64">
        <f t="shared" si="26"/>
        <v>0.80249999999999999</v>
      </c>
      <c r="AH64">
        <f t="shared" si="27"/>
        <v>0</v>
      </c>
      <c r="AI64">
        <f t="shared" si="28"/>
        <v>0.5827</v>
      </c>
      <c r="AJ64">
        <f t="shared" si="29"/>
        <v>50</v>
      </c>
      <c r="AK64">
        <f t="shared" si="30"/>
        <v>2</v>
      </c>
      <c r="AL64">
        <f t="shared" si="31"/>
        <v>500</v>
      </c>
      <c r="AM64" t="str">
        <f t="shared" si="32"/>
        <v>s</v>
      </c>
      <c r="AN64">
        <f t="shared" si="33"/>
        <v>30</v>
      </c>
      <c r="AO64" t="str">
        <f t="shared" si="34"/>
        <v>s</v>
      </c>
      <c r="AP64">
        <f t="shared" si="15"/>
        <v>1</v>
      </c>
      <c r="AQ64">
        <f t="shared" si="35"/>
        <v>5002</v>
      </c>
      <c r="AR64" t="str">
        <f t="shared" si="36"/>
        <v>50s</v>
      </c>
      <c r="AS64" t="str">
        <f t="shared" si="37"/>
        <v>50s30</v>
      </c>
      <c r="AT64">
        <f t="shared" si="17"/>
        <v>0.85</v>
      </c>
      <c r="AU64">
        <f t="shared" si="38"/>
        <v>0.52</v>
      </c>
      <c r="AV64">
        <f t="shared" si="39"/>
        <v>0.55800000000000005</v>
      </c>
      <c r="AX64">
        <f t="shared" si="21"/>
        <v>0</v>
      </c>
    </row>
    <row r="65" spans="2:50" x14ac:dyDescent="0.2">
      <c r="B65">
        <v>46</v>
      </c>
      <c r="C65" s="9" t="str">
        <f>IF(zony!AC65=0,"nezadáno",zony!D65)</f>
        <v>nezadáno</v>
      </c>
      <c r="D65" s="8">
        <f>IF(zony!AC65=1,IF(AX65=1,0,IF(F65="A",AC65,IF(F65="B",AI65,IF(F65="C",AV65,0)))),0)</f>
        <v>0</v>
      </c>
      <c r="E65" s="25" t="str">
        <f>IF(zony!AC65=1,IF(AX65=1,"světlík?",IF(D65&gt;1,"větší než 1!","ok")),"nedef. zóna")</f>
        <v>nedef. zóna</v>
      </c>
      <c r="F65" s="46" t="s">
        <v>147</v>
      </c>
      <c r="G65" s="38"/>
      <c r="H65" s="17" t="s">
        <v>237</v>
      </c>
      <c r="I65" s="18" t="s">
        <v>251</v>
      </c>
      <c r="J65" s="31" t="s">
        <v>260</v>
      </c>
      <c r="K65" s="20" t="s">
        <v>272</v>
      </c>
      <c r="L65" s="20" t="s">
        <v>263</v>
      </c>
      <c r="M65" s="20" t="s">
        <v>269</v>
      </c>
      <c r="N65" s="20" t="s">
        <v>276</v>
      </c>
      <c r="O65" s="20" t="s">
        <v>341</v>
      </c>
      <c r="AC65">
        <f t="shared" si="22"/>
        <v>0</v>
      </c>
      <c r="AD65">
        <f t="shared" si="23"/>
        <v>0.85</v>
      </c>
      <c r="AE65">
        <f t="shared" si="24"/>
        <v>2</v>
      </c>
      <c r="AF65">
        <f t="shared" si="25"/>
        <v>0</v>
      </c>
      <c r="AG65">
        <f t="shared" si="26"/>
        <v>0.80249999999999999</v>
      </c>
      <c r="AH65">
        <f t="shared" si="27"/>
        <v>0</v>
      </c>
      <c r="AI65">
        <f t="shared" si="28"/>
        <v>0.5827</v>
      </c>
      <c r="AJ65">
        <f t="shared" si="29"/>
        <v>50</v>
      </c>
      <c r="AK65">
        <f t="shared" si="30"/>
        <v>2</v>
      </c>
      <c r="AL65">
        <f t="shared" si="31"/>
        <v>500</v>
      </c>
      <c r="AM65" t="str">
        <f t="shared" si="32"/>
        <v>s</v>
      </c>
      <c r="AN65">
        <f t="shared" si="33"/>
        <v>30</v>
      </c>
      <c r="AO65" t="str">
        <f t="shared" si="34"/>
        <v>s</v>
      </c>
      <c r="AP65">
        <f t="shared" si="15"/>
        <v>1</v>
      </c>
      <c r="AQ65">
        <f t="shared" si="35"/>
        <v>5002</v>
      </c>
      <c r="AR65" t="str">
        <f t="shared" si="36"/>
        <v>50s</v>
      </c>
      <c r="AS65" t="str">
        <f t="shared" si="37"/>
        <v>50s30</v>
      </c>
      <c r="AT65">
        <f t="shared" si="17"/>
        <v>0.85</v>
      </c>
      <c r="AU65">
        <f t="shared" si="38"/>
        <v>0.52</v>
      </c>
      <c r="AV65">
        <f t="shared" si="39"/>
        <v>0.55800000000000005</v>
      </c>
      <c r="AX65">
        <f t="shared" si="21"/>
        <v>0</v>
      </c>
    </row>
    <row r="66" spans="2:50" x14ac:dyDescent="0.2">
      <c r="B66">
        <v>47</v>
      </c>
      <c r="C66" s="9" t="str">
        <f>IF(zony!AC66=0,"nezadáno",zony!D66)</f>
        <v>nezadáno</v>
      </c>
      <c r="D66" s="8">
        <f>IF(zony!AC66=1,IF(AX66=1,0,IF(F66="A",AC66,IF(F66="B",AI66,IF(F66="C",AV66,0)))),0)</f>
        <v>0</v>
      </c>
      <c r="E66" s="25" t="str">
        <f>IF(zony!AC66=1,IF(AX66=1,"světlík?",IF(D66&gt;1,"větší než 1!","ok")),"nedef. zóna")</f>
        <v>nedef. zóna</v>
      </c>
      <c r="F66" s="46" t="s">
        <v>147</v>
      </c>
      <c r="G66" s="38"/>
      <c r="H66" s="17" t="s">
        <v>237</v>
      </c>
      <c r="I66" s="18" t="s">
        <v>251</v>
      </c>
      <c r="J66" s="31" t="s">
        <v>260</v>
      </c>
      <c r="K66" s="20" t="s">
        <v>272</v>
      </c>
      <c r="L66" s="20" t="s">
        <v>263</v>
      </c>
      <c r="M66" s="20" t="s">
        <v>269</v>
      </c>
      <c r="N66" s="20" t="s">
        <v>276</v>
      </c>
      <c r="O66" s="20" t="s">
        <v>341</v>
      </c>
      <c r="AC66">
        <f t="shared" si="22"/>
        <v>0</v>
      </c>
      <c r="AD66">
        <f t="shared" si="23"/>
        <v>0.85</v>
      </c>
      <c r="AE66">
        <f t="shared" si="24"/>
        <v>2</v>
      </c>
      <c r="AF66">
        <f t="shared" si="25"/>
        <v>0</v>
      </c>
      <c r="AG66">
        <f t="shared" si="26"/>
        <v>0.80249999999999999</v>
      </c>
      <c r="AH66">
        <f t="shared" si="27"/>
        <v>0</v>
      </c>
      <c r="AI66">
        <f t="shared" si="28"/>
        <v>0.5827</v>
      </c>
      <c r="AJ66">
        <f t="shared" si="29"/>
        <v>50</v>
      </c>
      <c r="AK66">
        <f t="shared" si="30"/>
        <v>2</v>
      </c>
      <c r="AL66">
        <f t="shared" si="31"/>
        <v>500</v>
      </c>
      <c r="AM66" t="str">
        <f t="shared" si="32"/>
        <v>s</v>
      </c>
      <c r="AN66">
        <f t="shared" si="33"/>
        <v>30</v>
      </c>
      <c r="AO66" t="str">
        <f t="shared" si="34"/>
        <v>s</v>
      </c>
      <c r="AP66">
        <f t="shared" si="15"/>
        <v>1</v>
      </c>
      <c r="AQ66">
        <f t="shared" si="35"/>
        <v>5002</v>
      </c>
      <c r="AR66" t="str">
        <f t="shared" si="36"/>
        <v>50s</v>
      </c>
      <c r="AS66" t="str">
        <f t="shared" si="37"/>
        <v>50s30</v>
      </c>
      <c r="AT66">
        <f t="shared" si="17"/>
        <v>0.85</v>
      </c>
      <c r="AU66">
        <f t="shared" si="38"/>
        <v>0.52</v>
      </c>
      <c r="AV66">
        <f t="shared" si="39"/>
        <v>0.55800000000000005</v>
      </c>
      <c r="AX66">
        <f t="shared" si="21"/>
        <v>0</v>
      </c>
    </row>
    <row r="67" spans="2:50" x14ac:dyDescent="0.2">
      <c r="B67">
        <v>48</v>
      </c>
      <c r="C67" s="9" t="str">
        <f>IF(zony!AC67=0,"nezadáno",zony!D67)</f>
        <v>nezadáno</v>
      </c>
      <c r="D67" s="8">
        <f>IF(zony!AC67=1,IF(AX67=1,0,IF(F67="A",AC67,IF(F67="B",AI67,IF(F67="C",AV67,0)))),0)</f>
        <v>0</v>
      </c>
      <c r="E67" s="25" t="str">
        <f>IF(zony!AC67=1,IF(AX67=1,"světlík?",IF(D67&gt;1,"větší než 1!","ok")),"nedef. zóna")</f>
        <v>nedef. zóna</v>
      </c>
      <c r="F67" s="46" t="s">
        <v>147</v>
      </c>
      <c r="G67" s="38"/>
      <c r="H67" s="17" t="s">
        <v>237</v>
      </c>
      <c r="I67" s="18" t="s">
        <v>251</v>
      </c>
      <c r="J67" s="31" t="s">
        <v>260</v>
      </c>
      <c r="K67" s="20" t="s">
        <v>272</v>
      </c>
      <c r="L67" s="20" t="s">
        <v>263</v>
      </c>
      <c r="M67" s="20" t="s">
        <v>269</v>
      </c>
      <c r="N67" s="20" t="s">
        <v>276</v>
      </c>
      <c r="O67" s="20" t="s">
        <v>341</v>
      </c>
      <c r="AC67">
        <f t="shared" si="22"/>
        <v>0</v>
      </c>
      <c r="AD67">
        <f t="shared" si="23"/>
        <v>0.85</v>
      </c>
      <c r="AE67">
        <f t="shared" si="24"/>
        <v>2</v>
      </c>
      <c r="AF67">
        <f t="shared" si="25"/>
        <v>0</v>
      </c>
      <c r="AG67">
        <f t="shared" si="26"/>
        <v>0.80249999999999999</v>
      </c>
      <c r="AH67">
        <f t="shared" si="27"/>
        <v>0</v>
      </c>
      <c r="AI67">
        <f t="shared" si="28"/>
        <v>0.5827</v>
      </c>
      <c r="AJ67">
        <f t="shared" si="29"/>
        <v>50</v>
      </c>
      <c r="AK67">
        <f t="shared" si="30"/>
        <v>2</v>
      </c>
      <c r="AL67">
        <f t="shared" si="31"/>
        <v>500</v>
      </c>
      <c r="AM67" t="str">
        <f t="shared" si="32"/>
        <v>s</v>
      </c>
      <c r="AN67">
        <f t="shared" si="33"/>
        <v>30</v>
      </c>
      <c r="AO67" t="str">
        <f t="shared" si="34"/>
        <v>s</v>
      </c>
      <c r="AP67">
        <f t="shared" si="15"/>
        <v>1</v>
      </c>
      <c r="AQ67">
        <f t="shared" si="35"/>
        <v>5002</v>
      </c>
      <c r="AR67" t="str">
        <f t="shared" si="36"/>
        <v>50s</v>
      </c>
      <c r="AS67" t="str">
        <f t="shared" si="37"/>
        <v>50s30</v>
      </c>
      <c r="AT67">
        <f t="shared" si="17"/>
        <v>0.85</v>
      </c>
      <c r="AU67">
        <f t="shared" si="38"/>
        <v>0.52</v>
      </c>
      <c r="AV67">
        <f t="shared" si="39"/>
        <v>0.55800000000000005</v>
      </c>
      <c r="AX67">
        <f t="shared" si="21"/>
        <v>0</v>
      </c>
    </row>
    <row r="68" spans="2:50" x14ac:dyDescent="0.2">
      <c r="B68">
        <v>49</v>
      </c>
      <c r="C68" s="9" t="str">
        <f>IF(zony!AC68=0,"nezadáno",zony!D68)</f>
        <v>nezadáno</v>
      </c>
      <c r="D68" s="8">
        <f>IF(zony!AC68=1,IF(AX68=1,0,IF(F68="A",AC68,IF(F68="B",AI68,IF(F68="C",AV68,0)))),0)</f>
        <v>0</v>
      </c>
      <c r="E68" s="25" t="str">
        <f>IF(zony!AC68=1,IF(AX68=1,"světlík?",IF(D68&gt;1,"větší než 1!","ok")),"nedef. zóna")</f>
        <v>nedef. zóna</v>
      </c>
      <c r="F68" s="46" t="s">
        <v>147</v>
      </c>
      <c r="G68" s="38"/>
      <c r="H68" s="17" t="s">
        <v>237</v>
      </c>
      <c r="I68" s="18" t="s">
        <v>251</v>
      </c>
      <c r="J68" s="31" t="s">
        <v>260</v>
      </c>
      <c r="K68" s="20" t="s">
        <v>272</v>
      </c>
      <c r="L68" s="20" t="s">
        <v>263</v>
      </c>
      <c r="M68" s="20" t="s">
        <v>269</v>
      </c>
      <c r="N68" s="20" t="s">
        <v>276</v>
      </c>
      <c r="O68" s="20" t="s">
        <v>341</v>
      </c>
      <c r="AC68">
        <f t="shared" si="22"/>
        <v>0</v>
      </c>
      <c r="AD68">
        <f t="shared" si="23"/>
        <v>0.85</v>
      </c>
      <c r="AE68">
        <f t="shared" si="24"/>
        <v>2</v>
      </c>
      <c r="AF68">
        <f t="shared" si="25"/>
        <v>0</v>
      </c>
      <c r="AG68">
        <f t="shared" si="26"/>
        <v>0.80249999999999999</v>
      </c>
      <c r="AH68">
        <f t="shared" si="27"/>
        <v>0</v>
      </c>
      <c r="AI68">
        <f t="shared" si="28"/>
        <v>0.5827</v>
      </c>
      <c r="AJ68">
        <f t="shared" si="29"/>
        <v>50</v>
      </c>
      <c r="AK68">
        <f t="shared" si="30"/>
        <v>2</v>
      </c>
      <c r="AL68">
        <f t="shared" si="31"/>
        <v>500</v>
      </c>
      <c r="AM68" t="str">
        <f t="shared" si="32"/>
        <v>s</v>
      </c>
      <c r="AN68">
        <f t="shared" si="33"/>
        <v>30</v>
      </c>
      <c r="AO68" t="str">
        <f t="shared" si="34"/>
        <v>s</v>
      </c>
      <c r="AP68">
        <f t="shared" si="15"/>
        <v>1</v>
      </c>
      <c r="AQ68">
        <f t="shared" si="35"/>
        <v>5002</v>
      </c>
      <c r="AR68" t="str">
        <f t="shared" si="36"/>
        <v>50s</v>
      </c>
      <c r="AS68" t="str">
        <f t="shared" si="37"/>
        <v>50s30</v>
      </c>
      <c r="AT68">
        <f t="shared" si="17"/>
        <v>0.85</v>
      </c>
      <c r="AU68">
        <f t="shared" si="38"/>
        <v>0.52</v>
      </c>
      <c r="AV68">
        <f t="shared" si="39"/>
        <v>0.55800000000000005</v>
      </c>
      <c r="AX68">
        <f t="shared" si="21"/>
        <v>0</v>
      </c>
    </row>
    <row r="69" spans="2:50" x14ac:dyDescent="0.2">
      <c r="B69">
        <v>50</v>
      </c>
      <c r="C69" s="9" t="str">
        <f>IF(zony!AC69=0,"nezadáno",zony!D69)</f>
        <v>nezadáno</v>
      </c>
      <c r="D69" s="8">
        <f>IF(zony!AC69=1,IF(AX69=1,0,IF(F69="A",AC69,IF(F69="B",AI69,IF(F69="C",AV69,0)))),0)</f>
        <v>0</v>
      </c>
      <c r="E69" s="25" t="str">
        <f>IF(zony!AC69=1,IF(AX69=1,"světlík?",IF(D69&gt;1,"větší než 1!","ok")),"nedef. zóna")</f>
        <v>nedef. zóna</v>
      </c>
      <c r="F69" s="46" t="s">
        <v>147</v>
      </c>
      <c r="G69" s="38"/>
      <c r="H69" s="17" t="s">
        <v>237</v>
      </c>
      <c r="I69" s="18" t="s">
        <v>251</v>
      </c>
      <c r="J69" s="31" t="s">
        <v>260</v>
      </c>
      <c r="K69" s="20" t="s">
        <v>272</v>
      </c>
      <c r="L69" s="20" t="s">
        <v>263</v>
      </c>
      <c r="M69" s="20" t="s">
        <v>269</v>
      </c>
      <c r="N69" s="20" t="s">
        <v>276</v>
      </c>
      <c r="O69" s="20" t="s">
        <v>341</v>
      </c>
      <c r="AC69">
        <f t="shared" si="22"/>
        <v>0</v>
      </c>
      <c r="AD69">
        <f t="shared" si="23"/>
        <v>0.85</v>
      </c>
      <c r="AE69">
        <f t="shared" si="24"/>
        <v>2</v>
      </c>
      <c r="AF69">
        <f t="shared" si="25"/>
        <v>0</v>
      </c>
      <c r="AG69">
        <f t="shared" si="26"/>
        <v>0.80249999999999999</v>
      </c>
      <c r="AH69">
        <f t="shared" si="27"/>
        <v>0</v>
      </c>
      <c r="AI69">
        <f t="shared" si="28"/>
        <v>0.5827</v>
      </c>
      <c r="AJ69">
        <f t="shared" si="29"/>
        <v>50</v>
      </c>
      <c r="AK69">
        <f t="shared" si="30"/>
        <v>2</v>
      </c>
      <c r="AL69">
        <f t="shared" si="31"/>
        <v>500</v>
      </c>
      <c r="AM69" t="str">
        <f t="shared" si="32"/>
        <v>s</v>
      </c>
      <c r="AN69">
        <f t="shared" si="33"/>
        <v>30</v>
      </c>
      <c r="AO69" t="str">
        <f t="shared" si="34"/>
        <v>s</v>
      </c>
      <c r="AP69">
        <f t="shared" si="15"/>
        <v>1</v>
      </c>
      <c r="AQ69">
        <f t="shared" si="35"/>
        <v>5002</v>
      </c>
      <c r="AR69" t="str">
        <f t="shared" si="36"/>
        <v>50s</v>
      </c>
      <c r="AS69" t="str">
        <f t="shared" si="37"/>
        <v>50s30</v>
      </c>
      <c r="AT69">
        <f t="shared" si="17"/>
        <v>0.85</v>
      </c>
      <c r="AU69">
        <f t="shared" si="38"/>
        <v>0.52</v>
      </c>
      <c r="AV69">
        <f t="shared" si="39"/>
        <v>0.55800000000000005</v>
      </c>
      <c r="AX69">
        <f t="shared" si="21"/>
        <v>0</v>
      </c>
    </row>
    <row r="100" spans="26:39" x14ac:dyDescent="0.2">
      <c r="AB100">
        <v>3000</v>
      </c>
      <c r="AC100">
        <v>3001</v>
      </c>
      <c r="AD100">
        <v>3002</v>
      </c>
      <c r="AE100">
        <v>3003</v>
      </c>
      <c r="AF100">
        <v>5000</v>
      </c>
      <c r="AG100">
        <v>5001</v>
      </c>
      <c r="AH100">
        <v>5002</v>
      </c>
      <c r="AI100">
        <v>5003</v>
      </c>
      <c r="AJ100">
        <v>7500</v>
      </c>
      <c r="AK100">
        <v>7501</v>
      </c>
      <c r="AL100">
        <v>7502</v>
      </c>
      <c r="AM100">
        <v>7503</v>
      </c>
    </row>
    <row r="101" spans="26:39" x14ac:dyDescent="0.2">
      <c r="AA101" t="s">
        <v>295</v>
      </c>
      <c r="AB101">
        <v>0</v>
      </c>
      <c r="AC101">
        <v>0.66</v>
      </c>
      <c r="AD101">
        <v>0.78</v>
      </c>
      <c r="AE101">
        <v>0.85</v>
      </c>
      <c r="AF101">
        <v>0</v>
      </c>
      <c r="AG101">
        <v>0.47</v>
      </c>
      <c r="AH101">
        <v>0.66</v>
      </c>
      <c r="AI101">
        <v>0.77</v>
      </c>
      <c r="AJ101">
        <v>0</v>
      </c>
      <c r="AK101">
        <v>0.33</v>
      </c>
      <c r="AL101">
        <v>0.52</v>
      </c>
      <c r="AM101">
        <v>0.68</v>
      </c>
    </row>
    <row r="102" spans="26:39" x14ac:dyDescent="0.2">
      <c r="AA102" t="s">
        <v>296</v>
      </c>
      <c r="AB102">
        <v>0</v>
      </c>
      <c r="AC102">
        <v>0.67</v>
      </c>
      <c r="AD102">
        <v>0.79</v>
      </c>
      <c r="AE102">
        <v>0.86</v>
      </c>
      <c r="AF102">
        <v>0</v>
      </c>
      <c r="AG102">
        <v>0.48</v>
      </c>
      <c r="AH102">
        <v>0.67</v>
      </c>
      <c r="AI102">
        <v>0.78</v>
      </c>
      <c r="AJ102">
        <v>0</v>
      </c>
      <c r="AK102">
        <v>0.34</v>
      </c>
      <c r="AL102">
        <v>0.53</v>
      </c>
      <c r="AM102">
        <v>0.69</v>
      </c>
    </row>
    <row r="103" spans="26:39" x14ac:dyDescent="0.2">
      <c r="Z103">
        <v>50</v>
      </c>
      <c r="AA103" t="s">
        <v>301</v>
      </c>
      <c r="AB103">
        <v>0</v>
      </c>
      <c r="AC103">
        <v>0.88</v>
      </c>
      <c r="AD103">
        <v>0.95</v>
      </c>
      <c r="AE103">
        <v>0.97</v>
      </c>
      <c r="AF103">
        <v>0</v>
      </c>
      <c r="AG103">
        <v>0.78</v>
      </c>
      <c r="AH103">
        <v>0.89</v>
      </c>
      <c r="AI103">
        <v>0.94</v>
      </c>
      <c r="AJ103">
        <v>0</v>
      </c>
      <c r="AK103">
        <v>0.66</v>
      </c>
      <c r="AL103">
        <v>0.82</v>
      </c>
      <c r="AM103">
        <v>0.9</v>
      </c>
    </row>
    <row r="104" spans="26:39" x14ac:dyDescent="0.2">
      <c r="AA104" t="s">
        <v>297</v>
      </c>
      <c r="AB104">
        <v>0</v>
      </c>
      <c r="AC104">
        <v>0.88</v>
      </c>
      <c r="AD104">
        <v>0.95</v>
      </c>
      <c r="AE104">
        <v>0.97</v>
      </c>
      <c r="AF104">
        <v>0</v>
      </c>
      <c r="AG104">
        <v>0.78</v>
      </c>
      <c r="AH104">
        <v>0.89</v>
      </c>
      <c r="AI104">
        <v>0.94</v>
      </c>
      <c r="AJ104">
        <v>0</v>
      </c>
      <c r="AK104">
        <v>0.66</v>
      </c>
      <c r="AL104">
        <v>0.82</v>
      </c>
      <c r="AM104">
        <v>0.9</v>
      </c>
    </row>
    <row r="105" spans="26:39" x14ac:dyDescent="0.2">
      <c r="AA105" t="s">
        <v>298</v>
      </c>
      <c r="AB105">
        <v>0</v>
      </c>
      <c r="AC105">
        <v>0.88</v>
      </c>
      <c r="AD105">
        <v>0.95</v>
      </c>
      <c r="AE105">
        <v>0.97</v>
      </c>
      <c r="AF105">
        <v>0</v>
      </c>
      <c r="AG105">
        <v>0.78</v>
      </c>
      <c r="AH105">
        <v>0.89</v>
      </c>
      <c r="AI105">
        <v>0.94</v>
      </c>
      <c r="AJ105">
        <v>0</v>
      </c>
      <c r="AK105">
        <v>0.66</v>
      </c>
      <c r="AL105">
        <v>0.82</v>
      </c>
      <c r="AM105">
        <v>0.9</v>
      </c>
    </row>
    <row r="106" spans="26:39" x14ac:dyDescent="0.2">
      <c r="AA106" t="s">
        <v>299</v>
      </c>
      <c r="AB106">
        <v>0</v>
      </c>
      <c r="AC106">
        <v>0.88</v>
      </c>
      <c r="AD106">
        <v>0.95</v>
      </c>
      <c r="AE106">
        <v>0.97</v>
      </c>
      <c r="AF106">
        <v>0</v>
      </c>
      <c r="AG106">
        <v>0.78</v>
      </c>
      <c r="AH106">
        <v>0.89</v>
      </c>
      <c r="AI106">
        <v>0.94</v>
      </c>
      <c r="AJ106">
        <v>0</v>
      </c>
      <c r="AK106">
        <v>0.66</v>
      </c>
      <c r="AL106">
        <v>0.82</v>
      </c>
      <c r="AM106">
        <v>0.9</v>
      </c>
    </row>
    <row r="107" spans="26:39" x14ac:dyDescent="0.2">
      <c r="AA107" t="s">
        <v>300</v>
      </c>
      <c r="AB107">
        <v>0</v>
      </c>
      <c r="AC107">
        <v>0.88</v>
      </c>
      <c r="AD107">
        <v>0.95</v>
      </c>
      <c r="AE107">
        <v>0.97</v>
      </c>
      <c r="AF107">
        <v>0</v>
      </c>
      <c r="AG107">
        <v>0.78</v>
      </c>
      <c r="AH107">
        <v>0.89</v>
      </c>
      <c r="AI107">
        <v>0.94</v>
      </c>
      <c r="AJ107">
        <v>0</v>
      </c>
      <c r="AK107">
        <v>0.66</v>
      </c>
      <c r="AL107">
        <v>0.82</v>
      </c>
      <c r="AM107">
        <v>0.9</v>
      </c>
    </row>
    <row r="108" spans="26:39" x14ac:dyDescent="0.2">
      <c r="Z108" t="s">
        <v>288</v>
      </c>
      <c r="AA108" t="s">
        <v>302</v>
      </c>
      <c r="AB108">
        <v>0</v>
      </c>
      <c r="AC108">
        <v>0.88</v>
      </c>
      <c r="AD108">
        <v>0.95</v>
      </c>
      <c r="AE108">
        <v>0.97</v>
      </c>
      <c r="AF108">
        <v>0</v>
      </c>
      <c r="AG108">
        <v>0.78</v>
      </c>
      <c r="AH108">
        <v>0.89</v>
      </c>
      <c r="AI108">
        <v>0.94</v>
      </c>
      <c r="AJ108">
        <v>0</v>
      </c>
      <c r="AK108">
        <v>0.66</v>
      </c>
      <c r="AL108">
        <v>0.82</v>
      </c>
      <c r="AM108">
        <v>0.9</v>
      </c>
    </row>
    <row r="109" spans="26:39" x14ac:dyDescent="0.2">
      <c r="AA109" t="s">
        <v>307</v>
      </c>
      <c r="AB109">
        <v>0</v>
      </c>
      <c r="AC109">
        <v>0.88</v>
      </c>
      <c r="AD109">
        <v>0.95</v>
      </c>
      <c r="AE109">
        <v>0.97</v>
      </c>
      <c r="AF109">
        <v>0</v>
      </c>
      <c r="AG109">
        <v>0.78</v>
      </c>
      <c r="AH109">
        <v>0.89</v>
      </c>
      <c r="AI109">
        <v>0.94</v>
      </c>
      <c r="AJ109">
        <v>0</v>
      </c>
      <c r="AK109">
        <v>0.66</v>
      </c>
      <c r="AL109">
        <v>0.82</v>
      </c>
      <c r="AM109">
        <v>0.9</v>
      </c>
    </row>
    <row r="110" spans="26:39" x14ac:dyDescent="0.2">
      <c r="AA110" t="s">
        <v>308</v>
      </c>
      <c r="AB110">
        <v>0</v>
      </c>
      <c r="AC110">
        <v>0.88</v>
      </c>
      <c r="AD110">
        <v>0.95</v>
      </c>
      <c r="AE110">
        <v>0.97</v>
      </c>
      <c r="AF110">
        <v>0</v>
      </c>
      <c r="AG110">
        <v>0.78</v>
      </c>
      <c r="AH110">
        <v>0.89</v>
      </c>
      <c r="AI110">
        <v>0.94</v>
      </c>
      <c r="AJ110">
        <v>0</v>
      </c>
      <c r="AK110">
        <v>0.66</v>
      </c>
      <c r="AL110">
        <v>0.82</v>
      </c>
      <c r="AM110">
        <v>0.9</v>
      </c>
    </row>
    <row r="111" spans="26:39" x14ac:dyDescent="0.2">
      <c r="AA111" t="s">
        <v>303</v>
      </c>
      <c r="AB111">
        <v>0</v>
      </c>
      <c r="AC111">
        <v>0.85</v>
      </c>
      <c r="AD111">
        <v>0.94</v>
      </c>
      <c r="AE111">
        <v>0.96</v>
      </c>
      <c r="AF111">
        <v>0</v>
      </c>
      <c r="AG111">
        <v>0.73</v>
      </c>
      <c r="AH111">
        <v>0.87</v>
      </c>
      <c r="AI111">
        <v>0.93</v>
      </c>
      <c r="AJ111">
        <v>0</v>
      </c>
      <c r="AK111">
        <v>0.62</v>
      </c>
      <c r="AL111">
        <v>0.79</v>
      </c>
      <c r="AM111">
        <v>0.88</v>
      </c>
    </row>
    <row r="112" spans="26:39" x14ac:dyDescent="0.2">
      <c r="AA112" t="s">
        <v>304</v>
      </c>
      <c r="AB112">
        <v>0</v>
      </c>
      <c r="AC112">
        <v>0.81</v>
      </c>
      <c r="AD112">
        <v>0.91</v>
      </c>
      <c r="AE112">
        <v>0.95</v>
      </c>
      <c r="AF112">
        <v>0</v>
      </c>
      <c r="AG112">
        <v>0.68</v>
      </c>
      <c r="AH112">
        <v>0.83</v>
      </c>
      <c r="AI112">
        <v>0.91</v>
      </c>
      <c r="AJ112">
        <v>0</v>
      </c>
      <c r="AK112">
        <v>0.56999999999999995</v>
      </c>
      <c r="AL112">
        <v>0.74</v>
      </c>
      <c r="AM112">
        <v>0.84</v>
      </c>
    </row>
    <row r="113" spans="26:39" x14ac:dyDescent="0.2">
      <c r="AA113" t="s">
        <v>305</v>
      </c>
      <c r="AB113">
        <v>0</v>
      </c>
      <c r="AC113">
        <v>0.75</v>
      </c>
      <c r="AD113">
        <v>0.88</v>
      </c>
      <c r="AE113">
        <v>0.93</v>
      </c>
      <c r="AF113">
        <v>0</v>
      </c>
      <c r="AG113">
        <v>0.61</v>
      </c>
      <c r="AH113">
        <v>0.77</v>
      </c>
      <c r="AI113">
        <v>0.86</v>
      </c>
      <c r="AJ113">
        <v>0</v>
      </c>
      <c r="AK113">
        <v>0.51</v>
      </c>
      <c r="AL113">
        <v>0.67</v>
      </c>
      <c r="AM113">
        <v>0.78</v>
      </c>
    </row>
    <row r="114" spans="26:39" x14ac:dyDescent="0.2">
      <c r="AA114" t="s">
        <v>306</v>
      </c>
      <c r="AB114">
        <v>0</v>
      </c>
      <c r="AC114">
        <v>0.56000000000000005</v>
      </c>
      <c r="AD114">
        <v>0.72</v>
      </c>
      <c r="AE114">
        <v>0.83</v>
      </c>
      <c r="AF114">
        <v>0</v>
      </c>
      <c r="AG114">
        <v>0.44</v>
      </c>
      <c r="AH114">
        <v>0.59</v>
      </c>
      <c r="AI114">
        <v>0.7</v>
      </c>
      <c r="AJ114">
        <v>0</v>
      </c>
      <c r="AK114">
        <v>0.35</v>
      </c>
      <c r="AL114">
        <v>0.49</v>
      </c>
      <c r="AM114">
        <v>0.6</v>
      </c>
    </row>
    <row r="115" spans="26:39" x14ac:dyDescent="0.2">
      <c r="AA115" t="s">
        <v>310</v>
      </c>
      <c r="AB115">
        <v>0</v>
      </c>
      <c r="AC115">
        <v>0.84</v>
      </c>
      <c r="AD115">
        <v>0.93</v>
      </c>
      <c r="AE115">
        <v>0.96</v>
      </c>
      <c r="AF115">
        <v>0</v>
      </c>
      <c r="AG115">
        <v>0.71</v>
      </c>
      <c r="AH115">
        <v>0.86</v>
      </c>
      <c r="AI115">
        <v>0.93</v>
      </c>
      <c r="AJ115">
        <v>0</v>
      </c>
      <c r="AK115">
        <v>0.57999999999999996</v>
      </c>
      <c r="AL115">
        <v>0.77</v>
      </c>
      <c r="AM115">
        <v>0.87</v>
      </c>
    </row>
    <row r="116" spans="26:39" x14ac:dyDescent="0.2">
      <c r="AA116" t="s">
        <v>311</v>
      </c>
      <c r="AB116">
        <v>0</v>
      </c>
      <c r="AC116">
        <v>0.78</v>
      </c>
      <c r="AD116">
        <v>0.91</v>
      </c>
      <c r="AE116">
        <v>0.95</v>
      </c>
      <c r="AF116">
        <v>0</v>
      </c>
      <c r="AG116">
        <v>0.63</v>
      </c>
      <c r="AH116">
        <v>0.81</v>
      </c>
      <c r="AI116">
        <v>0.9</v>
      </c>
      <c r="AJ116">
        <v>0</v>
      </c>
      <c r="AK116">
        <v>0.5</v>
      </c>
      <c r="AL116">
        <v>0.7</v>
      </c>
      <c r="AM116">
        <v>0.82</v>
      </c>
    </row>
    <row r="117" spans="26:39" x14ac:dyDescent="0.2">
      <c r="AA117" t="s">
        <v>312</v>
      </c>
      <c r="AB117">
        <v>0</v>
      </c>
      <c r="AC117">
        <v>0.7</v>
      </c>
      <c r="AD117">
        <v>0.87</v>
      </c>
      <c r="AE117">
        <v>0.93</v>
      </c>
      <c r="AF117">
        <v>0</v>
      </c>
      <c r="AG117">
        <v>0.53</v>
      </c>
      <c r="AH117">
        <v>0.74</v>
      </c>
      <c r="AI117">
        <v>0.85</v>
      </c>
      <c r="AJ117">
        <v>0</v>
      </c>
      <c r="AK117">
        <v>0.41</v>
      </c>
      <c r="AL117">
        <v>0.6</v>
      </c>
      <c r="AM117">
        <v>0.75</v>
      </c>
    </row>
    <row r="118" spans="26:39" x14ac:dyDescent="0.2">
      <c r="AA118" t="s">
        <v>313</v>
      </c>
      <c r="AB118">
        <v>0</v>
      </c>
      <c r="AC118">
        <v>0.46</v>
      </c>
      <c r="AD118">
        <v>0.67</v>
      </c>
      <c r="AE118">
        <v>0.81</v>
      </c>
      <c r="AF118">
        <v>0</v>
      </c>
      <c r="AG118">
        <v>0.33</v>
      </c>
      <c r="AH118">
        <v>0.5</v>
      </c>
      <c r="AI118">
        <v>0.65</v>
      </c>
      <c r="AJ118">
        <v>0</v>
      </c>
      <c r="AK118">
        <v>0.24</v>
      </c>
      <c r="AL118">
        <v>0.38</v>
      </c>
      <c r="AM118">
        <v>0.51</v>
      </c>
    </row>
    <row r="119" spans="26:39" x14ac:dyDescent="0.2">
      <c r="AA119" t="s">
        <v>314</v>
      </c>
      <c r="AB119">
        <v>0</v>
      </c>
      <c r="AC119">
        <v>0.82</v>
      </c>
      <c r="AD119">
        <v>0.93</v>
      </c>
      <c r="AE119">
        <v>0.95</v>
      </c>
      <c r="AF119">
        <v>0</v>
      </c>
      <c r="AG119">
        <v>0.69</v>
      </c>
      <c r="AH119">
        <v>0.85</v>
      </c>
      <c r="AI119">
        <v>0.92</v>
      </c>
      <c r="AJ119">
        <v>0</v>
      </c>
      <c r="AK119">
        <v>0.55000000000000004</v>
      </c>
      <c r="AL119">
        <v>0.75</v>
      </c>
      <c r="AM119">
        <v>0.86</v>
      </c>
    </row>
    <row r="120" spans="26:39" x14ac:dyDescent="0.2">
      <c r="AA120" t="s">
        <v>315</v>
      </c>
      <c r="AB120">
        <v>0</v>
      </c>
      <c r="AC120">
        <v>0.76</v>
      </c>
      <c r="AD120">
        <v>0.9</v>
      </c>
      <c r="AE120">
        <v>0.95</v>
      </c>
      <c r="AF120">
        <v>0</v>
      </c>
      <c r="AG120">
        <v>0.59</v>
      </c>
      <c r="AH120">
        <v>0.8</v>
      </c>
      <c r="AI120">
        <v>0.89</v>
      </c>
      <c r="AJ120">
        <v>0</v>
      </c>
      <c r="AK120">
        <v>0.45</v>
      </c>
      <c r="AL120">
        <v>0.67</v>
      </c>
      <c r="AM120">
        <v>0.81</v>
      </c>
    </row>
    <row r="121" spans="26:39" x14ac:dyDescent="0.2">
      <c r="AA121" t="s">
        <v>316</v>
      </c>
      <c r="AB121">
        <v>0</v>
      </c>
      <c r="AC121">
        <v>0.66</v>
      </c>
      <c r="AD121">
        <v>0.85</v>
      </c>
      <c r="AE121">
        <v>0.92</v>
      </c>
      <c r="AF121">
        <v>0</v>
      </c>
      <c r="AG121">
        <v>0.45</v>
      </c>
      <c r="AH121">
        <v>0.71</v>
      </c>
      <c r="AI121">
        <v>0.83</v>
      </c>
      <c r="AJ121">
        <v>0</v>
      </c>
      <c r="AK121">
        <v>0.31</v>
      </c>
      <c r="AL121">
        <v>0.54</v>
      </c>
      <c r="AM121">
        <v>0.72</v>
      </c>
    </row>
    <row r="122" spans="26:39" x14ac:dyDescent="0.2">
      <c r="AA122" t="s">
        <v>317</v>
      </c>
      <c r="AB122">
        <v>0</v>
      </c>
      <c r="AC122">
        <v>0.38</v>
      </c>
      <c r="AD122">
        <v>0.63</v>
      </c>
      <c r="AE122">
        <v>0.78</v>
      </c>
      <c r="AF122">
        <v>0</v>
      </c>
      <c r="AG122">
        <v>0.23</v>
      </c>
      <c r="AH122">
        <v>0.41</v>
      </c>
      <c r="AI122">
        <v>0.6</v>
      </c>
      <c r="AJ122">
        <v>0</v>
      </c>
      <c r="AK122">
        <v>0.15</v>
      </c>
      <c r="AL122">
        <v>0.28000000000000003</v>
      </c>
      <c r="AM122">
        <v>0.42</v>
      </c>
    </row>
    <row r="123" spans="26:39" x14ac:dyDescent="0.2">
      <c r="Z123">
        <v>49</v>
      </c>
      <c r="AA123" t="s">
        <v>318</v>
      </c>
      <c r="AB123">
        <v>0</v>
      </c>
      <c r="AC123">
        <v>0.83</v>
      </c>
      <c r="AD123">
        <v>0.92</v>
      </c>
      <c r="AE123">
        <v>0.94</v>
      </c>
      <c r="AF123">
        <v>0</v>
      </c>
      <c r="AG123">
        <v>0.78</v>
      </c>
      <c r="AH123">
        <v>0.87</v>
      </c>
      <c r="AI123">
        <v>0.92</v>
      </c>
      <c r="AJ123">
        <v>0</v>
      </c>
      <c r="AK123">
        <v>0.69</v>
      </c>
      <c r="AL123">
        <v>0.81</v>
      </c>
      <c r="AM123">
        <v>0.87</v>
      </c>
    </row>
    <row r="124" spans="26:39" x14ac:dyDescent="0.2">
      <c r="AA124" t="s">
        <v>319</v>
      </c>
      <c r="AB124">
        <v>0</v>
      </c>
      <c r="AC124">
        <v>0.83</v>
      </c>
      <c r="AD124">
        <v>0.92</v>
      </c>
      <c r="AE124">
        <v>0.94</v>
      </c>
      <c r="AF124">
        <v>0</v>
      </c>
      <c r="AG124">
        <v>0.78</v>
      </c>
      <c r="AH124">
        <v>0.87</v>
      </c>
      <c r="AI124">
        <v>0.92</v>
      </c>
      <c r="AJ124">
        <v>0</v>
      </c>
      <c r="AK124">
        <v>0.69</v>
      </c>
      <c r="AL124">
        <v>0.81</v>
      </c>
      <c r="AM124">
        <v>0.87</v>
      </c>
    </row>
    <row r="125" spans="26:39" x14ac:dyDescent="0.2">
      <c r="AA125" t="s">
        <v>320</v>
      </c>
      <c r="AB125">
        <v>0</v>
      </c>
      <c r="AC125">
        <v>0.83</v>
      </c>
      <c r="AD125">
        <v>0.92</v>
      </c>
      <c r="AE125">
        <v>0.94</v>
      </c>
      <c r="AF125">
        <v>0</v>
      </c>
      <c r="AG125">
        <v>0.78</v>
      </c>
      <c r="AH125">
        <v>0.87</v>
      </c>
      <c r="AI125">
        <v>0.92</v>
      </c>
      <c r="AJ125">
        <v>0</v>
      </c>
      <c r="AK125">
        <v>0.69</v>
      </c>
      <c r="AL125">
        <v>0.81</v>
      </c>
      <c r="AM125">
        <v>0.87</v>
      </c>
    </row>
    <row r="126" spans="26:39" x14ac:dyDescent="0.2">
      <c r="AA126" t="s">
        <v>321</v>
      </c>
      <c r="AB126">
        <v>0</v>
      </c>
      <c r="AC126">
        <v>0.83</v>
      </c>
      <c r="AD126">
        <v>0.92</v>
      </c>
      <c r="AE126">
        <v>0.94</v>
      </c>
      <c r="AF126">
        <v>0</v>
      </c>
      <c r="AG126">
        <v>0.78</v>
      </c>
      <c r="AH126">
        <v>0.87</v>
      </c>
      <c r="AI126">
        <v>0.92</v>
      </c>
      <c r="AJ126">
        <v>0</v>
      </c>
      <c r="AK126">
        <v>0.69</v>
      </c>
      <c r="AL126">
        <v>0.81</v>
      </c>
      <c r="AM126">
        <v>0.87</v>
      </c>
    </row>
    <row r="127" spans="26:39" x14ac:dyDescent="0.2">
      <c r="AA127" t="s">
        <v>322</v>
      </c>
      <c r="AB127">
        <v>0</v>
      </c>
      <c r="AC127">
        <v>0.83</v>
      </c>
      <c r="AD127">
        <v>0.92</v>
      </c>
      <c r="AE127">
        <v>0.94</v>
      </c>
      <c r="AF127">
        <v>0</v>
      </c>
      <c r="AG127">
        <v>0.78</v>
      </c>
      <c r="AH127">
        <v>0.87</v>
      </c>
      <c r="AI127">
        <v>0.92</v>
      </c>
      <c r="AJ127">
        <v>0</v>
      </c>
      <c r="AK127">
        <v>0.69</v>
      </c>
      <c r="AL127">
        <v>0.81</v>
      </c>
      <c r="AM127">
        <v>0.87</v>
      </c>
    </row>
    <row r="128" spans="26:39" x14ac:dyDescent="0.2">
      <c r="AA128" t="s">
        <v>323</v>
      </c>
      <c r="AB128">
        <v>0</v>
      </c>
      <c r="AC128">
        <v>0.83</v>
      </c>
      <c r="AD128">
        <v>0.92</v>
      </c>
      <c r="AE128">
        <v>0.94</v>
      </c>
      <c r="AF128">
        <v>0</v>
      </c>
      <c r="AG128">
        <v>0.78</v>
      </c>
      <c r="AH128">
        <v>0.87</v>
      </c>
      <c r="AI128">
        <v>0.92</v>
      </c>
      <c r="AJ128">
        <v>0</v>
      </c>
      <c r="AK128">
        <v>0.69</v>
      </c>
      <c r="AL128">
        <v>0.81</v>
      </c>
      <c r="AM128">
        <v>0.87</v>
      </c>
    </row>
    <row r="129" spans="27:39" x14ac:dyDescent="0.2">
      <c r="AA129" t="s">
        <v>324</v>
      </c>
      <c r="AB129">
        <v>0</v>
      </c>
      <c r="AC129">
        <v>0.83</v>
      </c>
      <c r="AD129">
        <v>0.92</v>
      </c>
      <c r="AE129">
        <v>0.94</v>
      </c>
      <c r="AF129">
        <v>0</v>
      </c>
      <c r="AG129">
        <v>0.78</v>
      </c>
      <c r="AH129">
        <v>0.87</v>
      </c>
      <c r="AI129">
        <v>0.92</v>
      </c>
      <c r="AJ129">
        <v>0</v>
      </c>
      <c r="AK129">
        <v>0.69</v>
      </c>
      <c r="AL129">
        <v>0.81</v>
      </c>
      <c r="AM129">
        <v>0.87</v>
      </c>
    </row>
    <row r="130" spans="27:39" x14ac:dyDescent="0.2">
      <c r="AA130" t="s">
        <v>325</v>
      </c>
      <c r="AB130">
        <v>0</v>
      </c>
      <c r="AC130">
        <v>0.83</v>
      </c>
      <c r="AD130">
        <v>0.92</v>
      </c>
      <c r="AE130">
        <v>0.94</v>
      </c>
      <c r="AF130">
        <v>0</v>
      </c>
      <c r="AG130">
        <v>0.78</v>
      </c>
      <c r="AH130">
        <v>0.87</v>
      </c>
      <c r="AI130">
        <v>0.92</v>
      </c>
      <c r="AJ130">
        <v>0</v>
      </c>
      <c r="AK130">
        <v>0.69</v>
      </c>
      <c r="AL130">
        <v>0.81</v>
      </c>
      <c r="AM130">
        <v>0.87</v>
      </c>
    </row>
    <row r="131" spans="27:39" x14ac:dyDescent="0.2">
      <c r="AA131" t="s">
        <v>326</v>
      </c>
      <c r="AB131">
        <v>0</v>
      </c>
      <c r="AC131">
        <v>0.82</v>
      </c>
      <c r="AD131">
        <v>0.92</v>
      </c>
      <c r="AE131">
        <v>0.94</v>
      </c>
      <c r="AF131">
        <v>0</v>
      </c>
      <c r="AG131">
        <v>0.77</v>
      </c>
      <c r="AH131">
        <v>0.86</v>
      </c>
      <c r="AI131">
        <v>0.91</v>
      </c>
      <c r="AJ131">
        <v>0</v>
      </c>
      <c r="AK131">
        <v>0.69</v>
      </c>
      <c r="AL131">
        <v>0.8</v>
      </c>
      <c r="AM131">
        <v>0.87</v>
      </c>
    </row>
    <row r="132" spans="27:39" x14ac:dyDescent="0.2">
      <c r="AA132" t="s">
        <v>327</v>
      </c>
      <c r="AB132">
        <v>0</v>
      </c>
      <c r="AC132">
        <v>0.81</v>
      </c>
      <c r="AD132">
        <v>0.91</v>
      </c>
      <c r="AE132">
        <v>0.94</v>
      </c>
      <c r="AF132">
        <v>0</v>
      </c>
      <c r="AG132">
        <v>0.75</v>
      </c>
      <c r="AH132">
        <v>0.85</v>
      </c>
      <c r="AI132">
        <v>0.9</v>
      </c>
      <c r="AJ132">
        <v>0</v>
      </c>
      <c r="AK132">
        <v>0.66</v>
      </c>
      <c r="AL132">
        <v>0.79</v>
      </c>
      <c r="AM132">
        <v>0.85</v>
      </c>
    </row>
    <row r="133" spans="27:39" x14ac:dyDescent="0.2">
      <c r="AA133" t="s">
        <v>328</v>
      </c>
      <c r="AB133">
        <v>0</v>
      </c>
      <c r="AC133">
        <v>0.79</v>
      </c>
      <c r="AD133">
        <v>0.89</v>
      </c>
      <c r="AE133">
        <v>0.93</v>
      </c>
      <c r="AF133">
        <v>0</v>
      </c>
      <c r="AG133">
        <v>0.73</v>
      </c>
      <c r="AH133">
        <v>0.83</v>
      </c>
      <c r="AI133">
        <v>0.89</v>
      </c>
      <c r="AJ133">
        <v>0</v>
      </c>
      <c r="AK133">
        <v>0.63</v>
      </c>
      <c r="AL133">
        <v>0.76</v>
      </c>
      <c r="AM133">
        <v>0.83</v>
      </c>
    </row>
    <row r="134" spans="27:39" x14ac:dyDescent="0.2">
      <c r="AA134" t="s">
        <v>329</v>
      </c>
      <c r="AB134">
        <v>0</v>
      </c>
      <c r="AC134">
        <v>0.72</v>
      </c>
      <c r="AD134">
        <v>0.85</v>
      </c>
      <c r="AE134">
        <v>0.9</v>
      </c>
      <c r="AF134">
        <v>0</v>
      </c>
      <c r="AG134">
        <v>0.65</v>
      </c>
      <c r="AH134">
        <v>0.77</v>
      </c>
      <c r="AI134">
        <v>0.84</v>
      </c>
      <c r="AJ134">
        <v>0</v>
      </c>
      <c r="AK134">
        <v>0.55000000000000004</v>
      </c>
      <c r="AL134">
        <v>0.69</v>
      </c>
      <c r="AM134">
        <v>0.78</v>
      </c>
    </row>
    <row r="135" spans="27:39" x14ac:dyDescent="0.2">
      <c r="AA135" t="s">
        <v>330</v>
      </c>
      <c r="AB135">
        <v>0</v>
      </c>
      <c r="AC135">
        <v>0.81</v>
      </c>
      <c r="AD135">
        <v>0.91</v>
      </c>
      <c r="AE135">
        <v>0.94</v>
      </c>
      <c r="AF135">
        <v>0</v>
      </c>
      <c r="AG135">
        <v>0.74</v>
      </c>
      <c r="AH135">
        <v>0.85</v>
      </c>
      <c r="AI135">
        <v>0.91</v>
      </c>
      <c r="AJ135">
        <v>0</v>
      </c>
      <c r="AK135">
        <v>0.6</v>
      </c>
      <c r="AL135">
        <v>0.76</v>
      </c>
      <c r="AM135">
        <v>0.85</v>
      </c>
    </row>
    <row r="136" spans="27:39" x14ac:dyDescent="0.2">
      <c r="AA136" t="s">
        <v>331</v>
      </c>
      <c r="AB136">
        <v>0</v>
      </c>
      <c r="AC136">
        <v>0.77</v>
      </c>
      <c r="AD136">
        <v>0.9</v>
      </c>
      <c r="AE136">
        <v>0.94</v>
      </c>
      <c r="AF136">
        <v>0</v>
      </c>
      <c r="AG136">
        <v>0.7</v>
      </c>
      <c r="AH136">
        <v>0.83</v>
      </c>
      <c r="AI136">
        <v>0.89</v>
      </c>
      <c r="AJ136">
        <v>0</v>
      </c>
      <c r="AK136">
        <v>0.54</v>
      </c>
      <c r="AL136">
        <v>0.72</v>
      </c>
      <c r="AM136">
        <v>0.82</v>
      </c>
    </row>
    <row r="137" spans="27:39" x14ac:dyDescent="0.2">
      <c r="AA137" t="s">
        <v>332</v>
      </c>
      <c r="AB137">
        <v>0</v>
      </c>
      <c r="AC137">
        <v>0.74</v>
      </c>
      <c r="AD137">
        <v>0.89</v>
      </c>
      <c r="AE137">
        <v>0.93</v>
      </c>
      <c r="AF137">
        <v>0</v>
      </c>
      <c r="AG137">
        <v>0.65</v>
      </c>
      <c r="AH137">
        <v>0.8</v>
      </c>
      <c r="AI137">
        <v>0.88</v>
      </c>
      <c r="AJ137">
        <v>0</v>
      </c>
      <c r="AK137">
        <v>0.44</v>
      </c>
      <c r="AL137">
        <v>0.66</v>
      </c>
      <c r="AM137">
        <v>0.79</v>
      </c>
    </row>
    <row r="138" spans="27:39" x14ac:dyDescent="0.2">
      <c r="AA138" t="s">
        <v>333</v>
      </c>
      <c r="AB138">
        <v>0</v>
      </c>
      <c r="AC138">
        <v>0.65</v>
      </c>
      <c r="AD138">
        <v>0.84</v>
      </c>
      <c r="AE138">
        <v>0.9</v>
      </c>
      <c r="AF138">
        <v>0</v>
      </c>
      <c r="AG138">
        <v>0.54</v>
      </c>
      <c r="AH138">
        <v>0.72</v>
      </c>
      <c r="AI138">
        <v>0.82</v>
      </c>
      <c r="AJ138">
        <v>0</v>
      </c>
      <c r="AK138">
        <v>0.3</v>
      </c>
      <c r="AL138">
        <v>0.53</v>
      </c>
      <c r="AM138">
        <v>0.7</v>
      </c>
    </row>
    <row r="139" spans="27:39" x14ac:dyDescent="0.2">
      <c r="AA139" t="s">
        <v>334</v>
      </c>
      <c r="AB139">
        <v>0</v>
      </c>
      <c r="AC139">
        <v>0.83</v>
      </c>
      <c r="AD139">
        <v>0.91</v>
      </c>
      <c r="AE139">
        <v>0.94</v>
      </c>
      <c r="AF139">
        <v>0</v>
      </c>
      <c r="AG139">
        <v>0.72</v>
      </c>
      <c r="AH139">
        <v>0.84</v>
      </c>
      <c r="AI139">
        <v>0.9</v>
      </c>
      <c r="AJ139">
        <v>0</v>
      </c>
      <c r="AK139">
        <v>0.6</v>
      </c>
      <c r="AL139">
        <v>0.76</v>
      </c>
      <c r="AM139">
        <v>0.85</v>
      </c>
    </row>
    <row r="140" spans="27:39" x14ac:dyDescent="0.2">
      <c r="AA140" t="s">
        <v>335</v>
      </c>
      <c r="AB140">
        <v>0</v>
      </c>
      <c r="AC140">
        <v>0.8</v>
      </c>
      <c r="AD140">
        <v>0.9</v>
      </c>
      <c r="AE140">
        <v>0.94</v>
      </c>
      <c r="AF140">
        <v>0</v>
      </c>
      <c r="AG140">
        <v>0.66</v>
      </c>
      <c r="AH140">
        <v>0.82</v>
      </c>
      <c r="AI140">
        <v>0.89</v>
      </c>
      <c r="AJ140">
        <v>0</v>
      </c>
      <c r="AK140">
        <v>0.54</v>
      </c>
      <c r="AL140">
        <v>0.72</v>
      </c>
      <c r="AM140">
        <v>0.82</v>
      </c>
    </row>
    <row r="141" spans="27:39" x14ac:dyDescent="0.2">
      <c r="AA141" t="s">
        <v>336</v>
      </c>
      <c r="AB141">
        <v>0</v>
      </c>
      <c r="AC141">
        <v>0.76</v>
      </c>
      <c r="AD141">
        <v>0.88</v>
      </c>
      <c r="AE141">
        <v>0.93</v>
      </c>
      <c r="AF141">
        <v>0</v>
      </c>
      <c r="AG141">
        <v>0.59</v>
      </c>
      <c r="AH141">
        <v>0.78</v>
      </c>
      <c r="AI141">
        <v>0.87</v>
      </c>
      <c r="AJ141">
        <v>0</v>
      </c>
      <c r="AK141">
        <v>0.44</v>
      </c>
      <c r="AL141">
        <v>0.66</v>
      </c>
      <c r="AM141">
        <v>0.79</v>
      </c>
    </row>
    <row r="142" spans="27:39" x14ac:dyDescent="0.2">
      <c r="AA142" t="s">
        <v>337</v>
      </c>
      <c r="AB142">
        <v>0</v>
      </c>
      <c r="AC142">
        <v>0.66</v>
      </c>
      <c r="AD142">
        <v>0.82</v>
      </c>
      <c r="AE142">
        <v>0.89</v>
      </c>
      <c r="AF142">
        <v>0</v>
      </c>
      <c r="AG142">
        <v>0.45</v>
      </c>
      <c r="AH142">
        <v>0.69</v>
      </c>
      <c r="AI142">
        <v>0.81</v>
      </c>
      <c r="AJ142">
        <v>0</v>
      </c>
      <c r="AK142">
        <v>0.3</v>
      </c>
      <c r="AL142">
        <v>0.53</v>
      </c>
      <c r="AM142">
        <v>0.7</v>
      </c>
    </row>
    <row r="143" spans="27:39" x14ac:dyDescent="0.2">
      <c r="AA143" t="s">
        <v>642</v>
      </c>
      <c r="AB143">
        <v>-1</v>
      </c>
      <c r="AC143">
        <v>-1</v>
      </c>
      <c r="AD143">
        <v>-1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</row>
    <row r="144" spans="27:39" x14ac:dyDescent="0.2">
      <c r="AA144" t="s">
        <v>643</v>
      </c>
      <c r="AB144">
        <v>-1</v>
      </c>
      <c r="AC144">
        <v>-1</v>
      </c>
      <c r="AD144">
        <v>-1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</row>
    <row r="145" spans="27:36" x14ac:dyDescent="0.2">
      <c r="AA145" t="s">
        <v>644</v>
      </c>
      <c r="AB145">
        <v>-1</v>
      </c>
      <c r="AC145">
        <v>-1</v>
      </c>
      <c r="AD145">
        <v>-1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</row>
    <row r="146" spans="27:36" x14ac:dyDescent="0.2">
      <c r="AA146" t="s">
        <v>645</v>
      </c>
      <c r="AB146">
        <v>-1</v>
      </c>
      <c r="AC146">
        <v>-1</v>
      </c>
      <c r="AD146">
        <v>-1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</row>
    <row r="147" spans="27:36" x14ac:dyDescent="0.2">
      <c r="AA147" t="s">
        <v>646</v>
      </c>
      <c r="AB147">
        <v>-1</v>
      </c>
      <c r="AC147">
        <v>-1</v>
      </c>
      <c r="AD147">
        <v>-1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</row>
    <row r="148" spans="27:36" x14ac:dyDescent="0.2">
      <c r="AA148" t="s">
        <v>647</v>
      </c>
      <c r="AB148">
        <v>-1</v>
      </c>
      <c r="AC148">
        <v>-1</v>
      </c>
      <c r="AD148">
        <v>-1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</row>
    <row r="149" spans="27:36" x14ac:dyDescent="0.2">
      <c r="AA149" t="s">
        <v>648</v>
      </c>
      <c r="AB149">
        <v>-1</v>
      </c>
      <c r="AC149">
        <v>-1</v>
      </c>
      <c r="AD149">
        <v>-1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</row>
    <row r="150" spans="27:36" x14ac:dyDescent="0.2">
      <c r="AA150" t="s">
        <v>649</v>
      </c>
      <c r="AB150">
        <v>-1</v>
      </c>
      <c r="AC150">
        <v>-1</v>
      </c>
      <c r="AD150">
        <v>-1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</row>
    <row r="151" spans="27:36" x14ac:dyDescent="0.2">
      <c r="AA151" t="s">
        <v>650</v>
      </c>
      <c r="AB151">
        <v>-1</v>
      </c>
      <c r="AC151">
        <v>-1</v>
      </c>
      <c r="AD151">
        <v>-1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</row>
    <row r="152" spans="27:36" x14ac:dyDescent="0.2">
      <c r="AA152" t="s">
        <v>651</v>
      </c>
      <c r="AB152">
        <v>-1</v>
      </c>
      <c r="AC152">
        <v>-1</v>
      </c>
      <c r="AD152">
        <v>-1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</row>
  </sheetData>
  <sheetProtection sheet="1" objects="1" scenarios="1"/>
  <protectedRanges>
    <protectedRange sqref="F20:O69" name="fd"/>
  </protectedRanges>
  <mergeCells count="2">
    <mergeCell ref="H17:I17"/>
    <mergeCell ref="J17:O17"/>
  </mergeCells>
  <conditionalFormatting sqref="H20:H29">
    <cfRule type="containsText" dxfId="53" priority="83" operator="containsText" text="nezadáno">
      <formula>NOT(ISERROR(SEARCH("nezadáno",H20)))</formula>
    </cfRule>
  </conditionalFormatting>
  <conditionalFormatting sqref="C20:C69">
    <cfRule type="containsText" dxfId="52" priority="81" operator="containsText" text="nezadáno">
      <formula>NOT(ISERROR(SEARCH("nezadáno",C20)))</formula>
    </cfRule>
  </conditionalFormatting>
  <conditionalFormatting sqref="H30">
    <cfRule type="containsText" dxfId="51" priority="80" operator="containsText" text="nezadáno">
      <formula>NOT(ISERROR(SEARCH("nezadáno",H30)))</formula>
    </cfRule>
  </conditionalFormatting>
  <conditionalFormatting sqref="H31">
    <cfRule type="containsText" dxfId="50" priority="78" operator="containsText" text="nezadáno">
      <formula>NOT(ISERROR(SEARCH("nezadáno",H31)))</formula>
    </cfRule>
  </conditionalFormatting>
  <conditionalFormatting sqref="H32">
    <cfRule type="containsText" dxfId="49" priority="76" operator="containsText" text="nezadáno">
      <formula>NOT(ISERROR(SEARCH("nezadáno",H32)))</formula>
    </cfRule>
  </conditionalFormatting>
  <conditionalFormatting sqref="H33">
    <cfRule type="containsText" dxfId="48" priority="74" operator="containsText" text="nezadáno">
      <formula>NOT(ISERROR(SEARCH("nezadáno",H33)))</formula>
    </cfRule>
  </conditionalFormatting>
  <conditionalFormatting sqref="H34">
    <cfRule type="containsText" dxfId="47" priority="72" operator="containsText" text="nezadáno">
      <formula>NOT(ISERROR(SEARCH("nezadáno",H34)))</formula>
    </cfRule>
  </conditionalFormatting>
  <conditionalFormatting sqref="H35">
    <cfRule type="containsText" dxfId="46" priority="70" operator="containsText" text="nezadáno">
      <formula>NOT(ISERROR(SEARCH("nezadáno",H35)))</formula>
    </cfRule>
  </conditionalFormatting>
  <conditionalFormatting sqref="H36">
    <cfRule type="containsText" dxfId="45" priority="68" operator="containsText" text="nezadáno">
      <formula>NOT(ISERROR(SEARCH("nezadáno",H36)))</formula>
    </cfRule>
  </conditionalFormatting>
  <conditionalFormatting sqref="H37">
    <cfRule type="containsText" dxfId="44" priority="66" operator="containsText" text="nezadáno">
      <formula>NOT(ISERROR(SEARCH("nezadáno",H37)))</formula>
    </cfRule>
  </conditionalFormatting>
  <conditionalFormatting sqref="H38">
    <cfRule type="containsText" dxfId="43" priority="64" operator="containsText" text="nezadáno">
      <formula>NOT(ISERROR(SEARCH("nezadáno",H38)))</formula>
    </cfRule>
  </conditionalFormatting>
  <conditionalFormatting sqref="H39">
    <cfRule type="containsText" dxfId="42" priority="62" operator="containsText" text="nezadáno">
      <formula>NOT(ISERROR(SEARCH("nezadáno",H39)))</formula>
    </cfRule>
  </conditionalFormatting>
  <conditionalFormatting sqref="H40">
    <cfRule type="containsText" dxfId="41" priority="60" operator="containsText" text="nezadáno">
      <formula>NOT(ISERROR(SEARCH("nezadáno",H40)))</formula>
    </cfRule>
  </conditionalFormatting>
  <conditionalFormatting sqref="H41">
    <cfRule type="containsText" dxfId="40" priority="58" operator="containsText" text="nezadáno">
      <formula>NOT(ISERROR(SEARCH("nezadáno",H41)))</formula>
    </cfRule>
  </conditionalFormatting>
  <conditionalFormatting sqref="H42">
    <cfRule type="containsText" dxfId="39" priority="56" operator="containsText" text="nezadáno">
      <formula>NOT(ISERROR(SEARCH("nezadáno",H42)))</formula>
    </cfRule>
  </conditionalFormatting>
  <conditionalFormatting sqref="H43">
    <cfRule type="containsText" dxfId="38" priority="54" operator="containsText" text="nezadáno">
      <formula>NOT(ISERROR(SEARCH("nezadáno",H43)))</formula>
    </cfRule>
  </conditionalFormatting>
  <conditionalFormatting sqref="H44">
    <cfRule type="containsText" dxfId="37" priority="52" operator="containsText" text="nezadáno">
      <formula>NOT(ISERROR(SEARCH("nezadáno",H44)))</formula>
    </cfRule>
  </conditionalFormatting>
  <conditionalFormatting sqref="H45">
    <cfRule type="containsText" dxfId="36" priority="50" operator="containsText" text="nezadáno">
      <formula>NOT(ISERROR(SEARCH("nezadáno",H45)))</formula>
    </cfRule>
  </conditionalFormatting>
  <conditionalFormatting sqref="H46">
    <cfRule type="containsText" dxfId="35" priority="48" operator="containsText" text="nezadáno">
      <formula>NOT(ISERROR(SEARCH("nezadáno",H46)))</formula>
    </cfRule>
  </conditionalFormatting>
  <conditionalFormatting sqref="H47">
    <cfRule type="containsText" dxfId="34" priority="46" operator="containsText" text="nezadáno">
      <formula>NOT(ISERROR(SEARCH("nezadáno",H47)))</formula>
    </cfRule>
  </conditionalFormatting>
  <conditionalFormatting sqref="H48">
    <cfRule type="containsText" dxfId="33" priority="44" operator="containsText" text="nezadáno">
      <formula>NOT(ISERROR(SEARCH("nezadáno",H48)))</formula>
    </cfRule>
  </conditionalFormatting>
  <conditionalFormatting sqref="H49">
    <cfRule type="containsText" dxfId="32" priority="42" operator="containsText" text="nezadáno">
      <formula>NOT(ISERROR(SEARCH("nezadáno",H49)))</formula>
    </cfRule>
  </conditionalFormatting>
  <conditionalFormatting sqref="H50">
    <cfRule type="containsText" dxfId="31" priority="40" operator="containsText" text="nezadáno">
      <formula>NOT(ISERROR(SEARCH("nezadáno",H50)))</formula>
    </cfRule>
  </conditionalFormatting>
  <conditionalFormatting sqref="H51">
    <cfRule type="containsText" dxfId="30" priority="38" operator="containsText" text="nezadáno">
      <formula>NOT(ISERROR(SEARCH("nezadáno",H51)))</formula>
    </cfRule>
  </conditionalFormatting>
  <conditionalFormatting sqref="H52">
    <cfRule type="containsText" dxfId="29" priority="36" operator="containsText" text="nezadáno">
      <formula>NOT(ISERROR(SEARCH("nezadáno",H52)))</formula>
    </cfRule>
  </conditionalFormatting>
  <conditionalFormatting sqref="H53">
    <cfRule type="containsText" dxfId="28" priority="34" operator="containsText" text="nezadáno">
      <formula>NOT(ISERROR(SEARCH("nezadáno",H53)))</formula>
    </cfRule>
  </conditionalFormatting>
  <conditionalFormatting sqref="H54">
    <cfRule type="containsText" dxfId="27" priority="32" operator="containsText" text="nezadáno">
      <formula>NOT(ISERROR(SEARCH("nezadáno",H54)))</formula>
    </cfRule>
  </conditionalFormatting>
  <conditionalFormatting sqref="H55">
    <cfRule type="containsText" dxfId="26" priority="30" operator="containsText" text="nezadáno">
      <formula>NOT(ISERROR(SEARCH("nezadáno",H55)))</formula>
    </cfRule>
  </conditionalFormatting>
  <conditionalFormatting sqref="H56">
    <cfRule type="containsText" dxfId="25" priority="28" operator="containsText" text="nezadáno">
      <formula>NOT(ISERROR(SEARCH("nezadáno",H56)))</formula>
    </cfRule>
  </conditionalFormatting>
  <conditionalFormatting sqref="H57">
    <cfRule type="containsText" dxfId="24" priority="26" operator="containsText" text="nezadáno">
      <formula>NOT(ISERROR(SEARCH("nezadáno",H57)))</formula>
    </cfRule>
  </conditionalFormatting>
  <conditionalFormatting sqref="H58">
    <cfRule type="containsText" dxfId="23" priority="24" operator="containsText" text="nezadáno">
      <formula>NOT(ISERROR(SEARCH("nezadáno",H58)))</formula>
    </cfRule>
  </conditionalFormatting>
  <conditionalFormatting sqref="H59">
    <cfRule type="containsText" dxfId="22" priority="22" operator="containsText" text="nezadáno">
      <formula>NOT(ISERROR(SEARCH("nezadáno",H59)))</formula>
    </cfRule>
  </conditionalFormatting>
  <conditionalFormatting sqref="H60">
    <cfRule type="containsText" dxfId="21" priority="20" operator="containsText" text="nezadáno">
      <formula>NOT(ISERROR(SEARCH("nezadáno",H60)))</formula>
    </cfRule>
  </conditionalFormatting>
  <conditionalFormatting sqref="H61">
    <cfRule type="containsText" dxfId="20" priority="18" operator="containsText" text="nezadáno">
      <formula>NOT(ISERROR(SEARCH("nezadáno",H61)))</formula>
    </cfRule>
  </conditionalFormatting>
  <conditionalFormatting sqref="H62">
    <cfRule type="containsText" dxfId="19" priority="16" operator="containsText" text="nezadáno">
      <formula>NOT(ISERROR(SEARCH("nezadáno",H62)))</formula>
    </cfRule>
  </conditionalFormatting>
  <conditionalFormatting sqref="H63">
    <cfRule type="containsText" dxfId="18" priority="14" operator="containsText" text="nezadáno">
      <formula>NOT(ISERROR(SEARCH("nezadáno",H63)))</formula>
    </cfRule>
  </conditionalFormatting>
  <conditionalFormatting sqref="H64">
    <cfRule type="containsText" dxfId="17" priority="12" operator="containsText" text="nezadáno">
      <formula>NOT(ISERROR(SEARCH("nezadáno",H64)))</formula>
    </cfRule>
  </conditionalFormatting>
  <conditionalFormatting sqref="H65">
    <cfRule type="containsText" dxfId="16" priority="10" operator="containsText" text="nezadáno">
      <formula>NOT(ISERROR(SEARCH("nezadáno",H65)))</formula>
    </cfRule>
  </conditionalFormatting>
  <conditionalFormatting sqref="H66">
    <cfRule type="containsText" dxfId="15" priority="8" operator="containsText" text="nezadáno">
      <formula>NOT(ISERROR(SEARCH("nezadáno",H66)))</formula>
    </cfRule>
  </conditionalFormatting>
  <conditionalFormatting sqref="H67">
    <cfRule type="containsText" dxfId="14" priority="6" operator="containsText" text="nezadáno">
      <formula>NOT(ISERROR(SEARCH("nezadáno",H67)))</formula>
    </cfRule>
  </conditionalFormatting>
  <conditionalFormatting sqref="H68">
    <cfRule type="containsText" dxfId="13" priority="4" operator="containsText" text="nezadáno">
      <formula>NOT(ISERROR(SEARCH("nezadáno",H68)))</formula>
    </cfRule>
  </conditionalFormatting>
  <conditionalFormatting sqref="H69">
    <cfRule type="containsText" dxfId="12" priority="2" operator="containsText" text="nezadáno">
      <formula>NOT(ISERROR(SEARCH("nezadáno",H69)))</formula>
    </cfRule>
  </conditionalFormatting>
  <dataValidations count="9">
    <dataValidation type="list" allowBlank="1" showInputMessage="1" showErrorMessage="1" sqref="H20:H69">
      <formula1>fdrychlfds</formula1>
    </dataValidation>
    <dataValidation type="list" allowBlank="1" showInputMessage="1" showErrorMessage="1" sqref="I20:I69">
      <formula1>fdd</formula1>
    </dataValidation>
    <dataValidation type="list" allowBlank="1" showInputMessage="1" showErrorMessage="1" sqref="J20:J69">
      <formula1>fdumisteni</formula1>
    </dataValidation>
    <dataValidation type="list" allowBlank="1" showInputMessage="1" showErrorMessage="1" sqref="K20:K69">
      <formula1>fdpristup</formula1>
    </dataValidation>
    <dataValidation type="list" allowBlank="1" showInputMessage="1" showErrorMessage="1" sqref="L20:L69">
      <formula1>fdosvetlenost</formula1>
    </dataValidation>
    <dataValidation type="list" allowBlank="1" showInputMessage="1" showErrorMessage="1" sqref="N20:N69">
      <formula1>fdsklonsvetliku</formula1>
    </dataValidation>
    <dataValidation type="list" allowBlank="1" showInputMessage="1" showErrorMessage="1" sqref="M20:M69">
      <formula1>fdorientace</formula1>
    </dataValidation>
    <dataValidation type="list" allowBlank="1" showInputMessage="1" showErrorMessage="1" sqref="O20:O69">
      <formula1>fdovladani</formula1>
    </dataValidation>
    <dataValidation type="list" allowBlank="1" showInputMessage="1" showErrorMessage="1" sqref="F20:F69">
      <formula1>fdzpusob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69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6.140625" customWidth="1"/>
    <col min="9" max="9" width="18" customWidth="1"/>
    <col min="10" max="10" width="10.28515625" customWidth="1"/>
    <col min="11" max="11" width="13.140625" customWidth="1"/>
    <col min="27" max="28" width="0" hidden="1" customWidth="1"/>
    <col min="29" max="29" width="18.7109375" hidden="1" customWidth="1"/>
    <col min="30" max="52" width="0" hidden="1" customWidth="1"/>
  </cols>
  <sheetData>
    <row r="1" spans="1:33" ht="4.9000000000000004" customHeight="1" x14ac:dyDescent="0.2"/>
    <row r="2" spans="1:33" s="166" customFormat="1" ht="23.25" x14ac:dyDescent="0.2">
      <c r="A2" s="165">
        <v>7</v>
      </c>
      <c r="B2" s="165" t="s">
        <v>636</v>
      </c>
      <c r="F2" s="167" t="s">
        <v>697</v>
      </c>
    </row>
    <row r="3" spans="1:33" x14ac:dyDescent="0.2">
      <c r="AA3" t="s">
        <v>468</v>
      </c>
      <c r="AB3">
        <v>1</v>
      </c>
      <c r="AD3" t="s">
        <v>89</v>
      </c>
      <c r="AF3" t="s">
        <v>71</v>
      </c>
      <c r="AG3">
        <v>0</v>
      </c>
    </row>
    <row r="4" spans="1:33" ht="15.75" x14ac:dyDescent="0.3">
      <c r="B4" s="6" t="s">
        <v>9</v>
      </c>
      <c r="C4" s="6" t="s">
        <v>698</v>
      </c>
      <c r="D4" s="6"/>
      <c r="E4" s="6"/>
      <c r="F4" s="6"/>
      <c r="G4" s="6"/>
      <c r="AA4" t="s">
        <v>469</v>
      </c>
      <c r="AB4">
        <v>-1</v>
      </c>
      <c r="AD4" t="s">
        <v>147</v>
      </c>
      <c r="AF4" t="s">
        <v>72</v>
      </c>
      <c r="AG4">
        <v>1</v>
      </c>
    </row>
    <row r="5" spans="1:33" x14ac:dyDescent="0.2">
      <c r="B5" s="6"/>
      <c r="C5" s="6" t="s">
        <v>459</v>
      </c>
      <c r="D5" s="6"/>
      <c r="E5" s="6"/>
      <c r="F5" s="6"/>
      <c r="G5" s="6"/>
    </row>
    <row r="6" spans="1:33" x14ac:dyDescent="0.2">
      <c r="B6" s="6"/>
      <c r="C6" s="6" t="s">
        <v>69</v>
      </c>
      <c r="D6" s="6"/>
      <c r="E6" s="6"/>
      <c r="F6" s="6"/>
      <c r="G6" s="6"/>
    </row>
    <row r="7" spans="1:33" ht="15.75" x14ac:dyDescent="0.3">
      <c r="B7" s="6" t="s">
        <v>12</v>
      </c>
      <c r="C7" s="62" t="s">
        <v>637</v>
      </c>
      <c r="D7" s="63"/>
      <c r="E7" s="63"/>
      <c r="F7" s="63"/>
      <c r="G7" s="63"/>
      <c r="H7" s="50"/>
    </row>
    <row r="8" spans="1:33" ht="15.75" x14ac:dyDescent="0.3">
      <c r="C8" s="21" t="s">
        <v>638</v>
      </c>
      <c r="D8" s="21"/>
      <c r="E8" s="21"/>
      <c r="F8" s="21"/>
      <c r="G8" s="21"/>
      <c r="H8" s="21"/>
    </row>
    <row r="9" spans="1:33" x14ac:dyDescent="0.2">
      <c r="B9" s="6"/>
      <c r="C9" s="24" t="s">
        <v>471</v>
      </c>
      <c r="D9" s="24"/>
      <c r="E9" s="24"/>
      <c r="F9" s="24"/>
      <c r="G9" s="24"/>
      <c r="H9" s="19"/>
    </row>
    <row r="10" spans="1:33" ht="15.75" x14ac:dyDescent="0.3">
      <c r="C10" s="24" t="s">
        <v>639</v>
      </c>
      <c r="D10" s="24"/>
      <c r="E10" s="24"/>
      <c r="F10" s="24"/>
      <c r="G10" s="19"/>
      <c r="H10" s="19"/>
    </row>
    <row r="11" spans="1:33" x14ac:dyDescent="0.2">
      <c r="B11" s="14" t="s">
        <v>11</v>
      </c>
      <c r="C11" s="34" t="s">
        <v>457</v>
      </c>
      <c r="D11" s="22"/>
      <c r="E11" s="22"/>
      <c r="F11" s="22"/>
      <c r="G11" s="21"/>
      <c r="H11" s="21"/>
    </row>
    <row r="12" spans="1:33" x14ac:dyDescent="0.2">
      <c r="C12" s="65" t="s">
        <v>472</v>
      </c>
      <c r="D12" s="24"/>
      <c r="E12" s="24"/>
      <c r="F12" s="24"/>
      <c r="G12" s="19"/>
      <c r="H12" s="19"/>
    </row>
    <row r="13" spans="1:33" ht="15.75" x14ac:dyDescent="0.3">
      <c r="B13" s="6" t="s">
        <v>678</v>
      </c>
      <c r="C13" t="s">
        <v>699</v>
      </c>
      <c r="D13" s="6"/>
      <c r="E13" s="6"/>
      <c r="F13" s="6"/>
    </row>
    <row r="14" spans="1:33" x14ac:dyDescent="0.2">
      <c r="B14" s="6"/>
      <c r="C14" s="102" t="s">
        <v>700</v>
      </c>
      <c r="D14" s="6"/>
      <c r="E14" s="6"/>
      <c r="F14" s="6"/>
    </row>
    <row r="15" spans="1:33" x14ac:dyDescent="0.2">
      <c r="B15" s="6"/>
      <c r="C15" s="6"/>
      <c r="D15" s="6"/>
      <c r="E15" s="6"/>
      <c r="F15" s="6"/>
    </row>
    <row r="16" spans="1:33" x14ac:dyDescent="0.2">
      <c r="C16" s="6"/>
      <c r="D16" s="6"/>
      <c r="E16" s="6"/>
      <c r="F16" s="6"/>
    </row>
    <row r="17" spans="2:33" x14ac:dyDescent="0.2">
      <c r="D17" s="37" t="s">
        <v>17</v>
      </c>
      <c r="E17" s="42"/>
      <c r="F17" s="47" t="s">
        <v>470</v>
      </c>
      <c r="G17" s="36" t="s">
        <v>18</v>
      </c>
      <c r="H17" s="190" t="s">
        <v>465</v>
      </c>
      <c r="I17" s="190"/>
      <c r="J17" s="190"/>
      <c r="K17" s="190"/>
    </row>
    <row r="18" spans="2:33" ht="15.75" x14ac:dyDescent="0.3">
      <c r="D18" s="131" t="s">
        <v>523</v>
      </c>
      <c r="E18" s="43"/>
      <c r="F18" s="48" t="s">
        <v>230</v>
      </c>
      <c r="G18" s="134" t="s">
        <v>609</v>
      </c>
      <c r="H18" s="136" t="s">
        <v>467</v>
      </c>
      <c r="I18" s="136" t="s">
        <v>70</v>
      </c>
      <c r="J18" s="192" t="s">
        <v>610</v>
      </c>
      <c r="K18" s="192"/>
      <c r="AB18" t="s">
        <v>147</v>
      </c>
    </row>
    <row r="19" spans="2:33" x14ac:dyDescent="0.2">
      <c r="C19" t="s">
        <v>13</v>
      </c>
      <c r="D19" s="131" t="s">
        <v>63</v>
      </c>
      <c r="E19" s="26" t="s">
        <v>350</v>
      </c>
      <c r="F19" s="49" t="s">
        <v>150</v>
      </c>
      <c r="G19" s="135" t="s">
        <v>347</v>
      </c>
      <c r="H19" s="137" t="s">
        <v>124</v>
      </c>
      <c r="I19" s="137" t="s">
        <v>347</v>
      </c>
      <c r="J19" s="137" t="s">
        <v>124</v>
      </c>
      <c r="K19" s="137" t="s">
        <v>347</v>
      </c>
      <c r="AA19" t="s">
        <v>89</v>
      </c>
      <c r="AB19" t="s">
        <v>460</v>
      </c>
      <c r="AC19" t="s">
        <v>461</v>
      </c>
      <c r="AD19" t="s">
        <v>462</v>
      </c>
      <c r="AE19" t="s">
        <v>463</v>
      </c>
      <c r="AF19" t="s">
        <v>464</v>
      </c>
      <c r="AG19" t="s">
        <v>466</v>
      </c>
    </row>
    <row r="20" spans="2:33" x14ac:dyDescent="0.2">
      <c r="B20">
        <v>1</v>
      </c>
      <c r="C20" s="9" t="str">
        <f>IF(zony!AC20=0,"nezadáno",zony!D20)</f>
        <v>Kanceláře 1 osoba</v>
      </c>
      <c r="D20" s="8">
        <f>IF(zony!AC20=1,IF(F20="A",AA20,IF(F20="B",AG20,0)),0)</f>
        <v>0.9</v>
      </c>
      <c r="E20" s="25" t="str">
        <f>IF(zony!AC20=1,IF(AND(AD20=-1,F20="B",AB20=-1),"chyba MF",IF(AND(F20="B",AC20=1,AE20=-1,AB20=-1),"chyba FCC",IF(D20&gt;1,"větší než 1!","ok"))),"nedef. zóna")</f>
        <v>ok</v>
      </c>
      <c r="F20" s="46" t="s">
        <v>147</v>
      </c>
      <c r="G20" s="38"/>
      <c r="H20" s="20" t="s">
        <v>469</v>
      </c>
      <c r="I20" s="149">
        <v>0.8</v>
      </c>
      <c r="J20" s="20" t="s">
        <v>71</v>
      </c>
      <c r="K20" s="151"/>
      <c r="AA20">
        <f>IF(ISNUMBER(G20),ABS(G20),0)</f>
        <v>0</v>
      </c>
      <c r="AB20">
        <f>VLOOKUP(H20,$AA$3:$AB$4,2,FALSE)</f>
        <v>-1</v>
      </c>
      <c r="AC20">
        <f>VLOOKUP(J20,$AF$3:$AG$4,2,FALSE)</f>
        <v>0</v>
      </c>
      <c r="AD20">
        <f>IF(ISNUMBER(I20),IF(ABS(I20)&gt;1,-1,ABS(I20)),-1)</f>
        <v>0.8</v>
      </c>
      <c r="AE20">
        <f>IF(ISNUMBER(K20),IF(ABS(K20)&gt;1,IF(K20="",-1,-1),ABS(K20)),-1)</f>
        <v>-1</v>
      </c>
      <c r="AF20">
        <f>IF(AC20=0,(1+AD20)/2,IF(AC20=1,1-(0.5*AE20*(1-AD20)),-1))</f>
        <v>0.9</v>
      </c>
      <c r="AG20">
        <f>IF(AB20=1,1,AF20)</f>
        <v>0.9</v>
      </c>
    </row>
    <row r="21" spans="2:33" x14ac:dyDescent="0.2">
      <c r="B21">
        <v>2</v>
      </c>
      <c r="C21" s="9" t="str">
        <f>IF(zony!AC21=0,"nezadáno",zony!D21)</f>
        <v>Kanceláře 2 osoby</v>
      </c>
      <c r="D21" s="8">
        <f>IF(zony!AC21=1,IF(F21="A",AA21,IF(F21="B",AG21,0)),0)</f>
        <v>0.9</v>
      </c>
      <c r="E21" s="25" t="str">
        <f>IF(zony!AC21=1,IF(AND(AD21=-1,F21="B",AB21=-1),"chyba MF",IF(AND(F21="B",AC21=1,AE21=-1,AB21=-1),"chyba FCC",IF(D21&gt;1,"větší než 1!","ok"))),"nedef. zóna")</f>
        <v>ok</v>
      </c>
      <c r="F21" s="46" t="s">
        <v>147</v>
      </c>
      <c r="G21" s="38"/>
      <c r="H21" s="20" t="s">
        <v>469</v>
      </c>
      <c r="I21" s="150">
        <v>0.8</v>
      </c>
      <c r="J21" s="20" t="s">
        <v>71</v>
      </c>
      <c r="K21" s="151"/>
      <c r="AA21">
        <f t="shared" ref="AA21:AA29" si="0">IF(ISNUMBER(G21),ABS(G21),0)</f>
        <v>0</v>
      </c>
      <c r="AB21">
        <f t="shared" ref="AB21:AB29" si="1">VLOOKUP(H21,$AA$3:$AB$4,2,FALSE)</f>
        <v>-1</v>
      </c>
      <c r="AC21">
        <f t="shared" ref="AC21:AC29" si="2">VLOOKUP(J21,$AF$3:$AG$4,2,FALSE)</f>
        <v>0</v>
      </c>
      <c r="AD21">
        <f t="shared" ref="AD21:AD29" si="3">IF(ISNUMBER(I21),IF(ABS(I21)&gt;1,-1,ABS(I21)),-1)</f>
        <v>0.8</v>
      </c>
      <c r="AE21">
        <f t="shared" ref="AE21:AE29" si="4">IF(ISNUMBER(K21),IF(ABS(K21)&gt;1,IF(K21="",-1,-1),ABS(K21)),-1)</f>
        <v>-1</v>
      </c>
      <c r="AF21">
        <f t="shared" ref="AF21:AF29" si="5">IF(AC21=0,(1+AD21)/2,IF(AC21=1,1-(0.5*AE21*(1-AD21)),-1))</f>
        <v>0.9</v>
      </c>
      <c r="AG21">
        <f t="shared" ref="AG21:AG29" si="6">IF(AB21=1,1,AF21)</f>
        <v>0.9</v>
      </c>
    </row>
    <row r="22" spans="2:33" x14ac:dyDescent="0.2">
      <c r="B22">
        <v>3</v>
      </c>
      <c r="C22" s="9" t="str">
        <f>IF(zony!AC22=0,"nezadáno",zony!D22)</f>
        <v>Zasedací místnost</v>
      </c>
      <c r="D22" s="8">
        <f>IF(zony!AC22=1,IF(F22="A",AA22,IF(F22="B",AG22,0)),0)</f>
        <v>0.9</v>
      </c>
      <c r="E22" s="25" t="str">
        <f>IF(zony!AC22=1,IF(AND(AD22=-1,F22="B",AB22=-1),"chyba MF",IF(AND(F22="B",AC22=1,AE22=-1,AB22=-1),"chyba FCC",IF(D22&gt;1,"větší než 1!","ok"))),"nedef. zóna")</f>
        <v>ok</v>
      </c>
      <c r="F22" s="46" t="s">
        <v>147</v>
      </c>
      <c r="G22" s="38"/>
      <c r="H22" s="20" t="s">
        <v>469</v>
      </c>
      <c r="I22" s="150">
        <v>0.8</v>
      </c>
      <c r="J22" s="20" t="s">
        <v>71</v>
      </c>
      <c r="K22" s="151"/>
      <c r="AA22">
        <f t="shared" si="0"/>
        <v>0</v>
      </c>
      <c r="AB22">
        <f t="shared" si="1"/>
        <v>-1</v>
      </c>
      <c r="AC22">
        <f t="shared" si="2"/>
        <v>0</v>
      </c>
      <c r="AD22">
        <f t="shared" si="3"/>
        <v>0.8</v>
      </c>
      <c r="AE22">
        <f t="shared" si="4"/>
        <v>-1</v>
      </c>
      <c r="AF22">
        <f t="shared" si="5"/>
        <v>0.9</v>
      </c>
      <c r="AG22">
        <f t="shared" si="6"/>
        <v>0.9</v>
      </c>
    </row>
    <row r="23" spans="2:33" x14ac:dyDescent="0.2">
      <c r="B23">
        <v>4</v>
      </c>
      <c r="C23" s="9" t="str">
        <f>IF(zony!AC23=0,"nezadáno",zony!D23)</f>
        <v>WC</v>
      </c>
      <c r="D23" s="8">
        <f>IF(zony!AC23=1,IF(F23="A",AA23,IF(F23="B",AG23,0)),0)</f>
        <v>1</v>
      </c>
      <c r="E23" s="25" t="str">
        <f>IF(zony!AC23=1,IF(AND(AD23=-1,F23="B",AB23=-1),"chyba MF",IF(AND(F23="B",AC23=1,AE23=-1,AB23=-1),"chyba FCC",IF(D23&gt;1,"větší než 1!","ok"))),"nedef. zóna")</f>
        <v>ok</v>
      </c>
      <c r="F23" s="46" t="s">
        <v>147</v>
      </c>
      <c r="G23" s="38"/>
      <c r="H23" s="20" t="s">
        <v>468</v>
      </c>
      <c r="I23" s="150"/>
      <c r="J23" s="20" t="s">
        <v>71</v>
      </c>
      <c r="K23" s="151"/>
      <c r="AA23">
        <f t="shared" si="0"/>
        <v>0</v>
      </c>
      <c r="AB23">
        <f t="shared" si="1"/>
        <v>1</v>
      </c>
      <c r="AC23">
        <f t="shared" si="2"/>
        <v>0</v>
      </c>
      <c r="AD23">
        <f t="shared" si="3"/>
        <v>-1</v>
      </c>
      <c r="AE23">
        <f t="shared" si="4"/>
        <v>-1</v>
      </c>
      <c r="AF23">
        <f t="shared" si="5"/>
        <v>0</v>
      </c>
      <c r="AG23">
        <f t="shared" si="6"/>
        <v>1</v>
      </c>
    </row>
    <row r="24" spans="2:33" x14ac:dyDescent="0.2">
      <c r="B24">
        <v>5</v>
      </c>
      <c r="C24" s="9" t="str">
        <f>IF(zony!AC24=0,"nezadáno",zony!D24)</f>
        <v>Recepce</v>
      </c>
      <c r="D24" s="8">
        <f>IF(zony!AC24=1,IF(F24="A",AA24,IF(F24="B",AG24,0)),0)</f>
        <v>0.9</v>
      </c>
      <c r="E24" s="25" t="str">
        <f>IF(zony!AC24=1,IF(AND(AD24=-1,F24="B",AB24=-1),"chyba MF",IF(AND(F24="B",AC24=1,AE24=-1,AB24=-1),"chyba FCC",IF(D24&gt;1,"větší než 1!","ok"))),"nedef. zóna")</f>
        <v>ok</v>
      </c>
      <c r="F24" s="46" t="s">
        <v>147</v>
      </c>
      <c r="G24" s="38"/>
      <c r="H24" s="20" t="s">
        <v>469</v>
      </c>
      <c r="I24" s="150">
        <v>0.8</v>
      </c>
      <c r="J24" s="20" t="s">
        <v>71</v>
      </c>
      <c r="K24" s="151"/>
      <c r="AA24">
        <f t="shared" si="0"/>
        <v>0</v>
      </c>
      <c r="AB24">
        <f t="shared" si="1"/>
        <v>-1</v>
      </c>
      <c r="AC24">
        <f t="shared" si="2"/>
        <v>0</v>
      </c>
      <c r="AD24">
        <f t="shared" si="3"/>
        <v>0.8</v>
      </c>
      <c r="AE24">
        <f t="shared" si="4"/>
        <v>-1</v>
      </c>
      <c r="AF24">
        <f t="shared" si="5"/>
        <v>0.9</v>
      </c>
      <c r="AG24">
        <f t="shared" si="6"/>
        <v>0.9</v>
      </c>
    </row>
    <row r="25" spans="2:33" x14ac:dyDescent="0.2">
      <c r="B25">
        <v>6</v>
      </c>
      <c r="C25" s="9" t="str">
        <f>IF(zony!AC25=0,"nezadáno",zony!D25)</f>
        <v>Kuchyňka</v>
      </c>
      <c r="D25" s="8">
        <f>IF(zony!AC25=1,IF(F25="A",AA25,IF(F25="B",AG25,0)),0)</f>
        <v>1</v>
      </c>
      <c r="E25" s="25" t="str">
        <f>IF(zony!AC25=1,IF(AND(AD25=-1,F25="B",AB25=-1),"chyba MF",IF(AND(F25="B",AC25=1,AE25=-1,AB25=-1),"chyba FCC",IF(D25&gt;1,"větší než 1!","ok"))),"nedef. zóna")</f>
        <v>ok</v>
      </c>
      <c r="F25" s="46" t="s">
        <v>147</v>
      </c>
      <c r="G25" s="38"/>
      <c r="H25" s="20" t="s">
        <v>468</v>
      </c>
      <c r="I25" s="150"/>
      <c r="J25" s="20" t="s">
        <v>71</v>
      </c>
      <c r="K25" s="151"/>
      <c r="AA25">
        <f t="shared" si="0"/>
        <v>0</v>
      </c>
      <c r="AB25">
        <f t="shared" si="1"/>
        <v>1</v>
      </c>
      <c r="AC25">
        <f t="shared" si="2"/>
        <v>0</v>
      </c>
      <c r="AD25">
        <f t="shared" si="3"/>
        <v>-1</v>
      </c>
      <c r="AE25">
        <f t="shared" si="4"/>
        <v>-1</v>
      </c>
      <c r="AF25">
        <f t="shared" si="5"/>
        <v>0</v>
      </c>
      <c r="AG25">
        <f t="shared" si="6"/>
        <v>1</v>
      </c>
    </row>
    <row r="26" spans="2:33" x14ac:dyDescent="0.2">
      <c r="B26">
        <v>7</v>
      </c>
      <c r="C26" s="9" t="str">
        <f>IF(zony!AC26=0,"nezadáno",zony!D26)</f>
        <v>nezadáno</v>
      </c>
      <c r="D26" s="8">
        <f>IF(zony!AC26=1,IF(F26="A",AA26,IF(F26="B",AG26,0)),0)</f>
        <v>0</v>
      </c>
      <c r="E26" s="25" t="str">
        <f>IF(zony!AC26=1,IF(AND(AD26=-1,F26="B",AB26=-1),"chyba MF",IF(AND(F26="B",AC26=1,AE26=-1,AB26=-1),"chyba FCC",IF(D26&gt;1,"větší než 1!","ok"))),"nedef. zóna")</f>
        <v>nedef. zóna</v>
      </c>
      <c r="F26" s="46" t="s">
        <v>147</v>
      </c>
      <c r="G26" s="38"/>
      <c r="H26" s="20" t="s">
        <v>468</v>
      </c>
      <c r="I26" s="150"/>
      <c r="J26" s="20" t="s">
        <v>71</v>
      </c>
      <c r="K26" s="151"/>
      <c r="AA26">
        <f t="shared" si="0"/>
        <v>0</v>
      </c>
      <c r="AB26">
        <f t="shared" si="1"/>
        <v>1</v>
      </c>
      <c r="AC26">
        <f t="shared" si="2"/>
        <v>0</v>
      </c>
      <c r="AD26">
        <f t="shared" si="3"/>
        <v>-1</v>
      </c>
      <c r="AE26">
        <f t="shared" si="4"/>
        <v>-1</v>
      </c>
      <c r="AF26">
        <f t="shared" si="5"/>
        <v>0</v>
      </c>
      <c r="AG26">
        <f t="shared" si="6"/>
        <v>1</v>
      </c>
    </row>
    <row r="27" spans="2:33" x14ac:dyDescent="0.2">
      <c r="B27">
        <v>8</v>
      </c>
      <c r="C27" s="9" t="str">
        <f>IF(zony!AC27=0,"nezadáno",zony!D27)</f>
        <v>nezadáno</v>
      </c>
      <c r="D27" s="8">
        <f>IF(zony!AC27=1,IF(F27="A",AA27,IF(F27="B",AG27,0)),0)</f>
        <v>0</v>
      </c>
      <c r="E27" s="25" t="str">
        <f>IF(zony!AC27=1,IF(AND(AD27=-1,F27="B",AB27=-1),"chyba MF",IF(AND(F27="B",AC27=1,AE27=-1,AB27=-1),"chyba FCC",IF(D27&gt;1,"větší než 1!","ok"))),"nedef. zóna")</f>
        <v>nedef. zóna</v>
      </c>
      <c r="F27" s="46" t="s">
        <v>147</v>
      </c>
      <c r="G27" s="38"/>
      <c r="H27" s="20" t="s">
        <v>468</v>
      </c>
      <c r="I27" s="150"/>
      <c r="J27" s="20" t="s">
        <v>71</v>
      </c>
      <c r="K27" s="151"/>
      <c r="AA27">
        <f t="shared" si="0"/>
        <v>0</v>
      </c>
      <c r="AB27">
        <f t="shared" si="1"/>
        <v>1</v>
      </c>
      <c r="AC27">
        <f t="shared" si="2"/>
        <v>0</v>
      </c>
      <c r="AD27">
        <f t="shared" si="3"/>
        <v>-1</v>
      </c>
      <c r="AE27">
        <f t="shared" si="4"/>
        <v>-1</v>
      </c>
      <c r="AF27">
        <f t="shared" si="5"/>
        <v>0</v>
      </c>
      <c r="AG27">
        <f t="shared" si="6"/>
        <v>1</v>
      </c>
    </row>
    <row r="28" spans="2:33" x14ac:dyDescent="0.2">
      <c r="B28">
        <v>9</v>
      </c>
      <c r="C28" s="9" t="str">
        <f>IF(zony!AC28=0,"nezadáno",zony!D28)</f>
        <v>nezadáno</v>
      </c>
      <c r="D28" s="8">
        <f>IF(zony!AC28=1,IF(F28="A",AA28,IF(F28="B",AG28,0)),0)</f>
        <v>0</v>
      </c>
      <c r="E28" s="25" t="str">
        <f>IF(zony!AC28=1,IF(AND(AD28=-1,F28="B",AB28=-1),"chyba MF",IF(AND(F28="B",AC28=1,AE28=-1,AB28=-1),"chyba FCC",IF(D28&gt;1,"větší než 1!","ok"))),"nedef. zóna")</f>
        <v>nedef. zóna</v>
      </c>
      <c r="F28" s="46" t="s">
        <v>147</v>
      </c>
      <c r="G28" s="38"/>
      <c r="H28" s="20" t="s">
        <v>468</v>
      </c>
      <c r="I28" s="150"/>
      <c r="J28" s="20" t="s">
        <v>71</v>
      </c>
      <c r="K28" s="151"/>
      <c r="AA28">
        <f t="shared" si="0"/>
        <v>0</v>
      </c>
      <c r="AB28">
        <f t="shared" si="1"/>
        <v>1</v>
      </c>
      <c r="AC28">
        <f t="shared" si="2"/>
        <v>0</v>
      </c>
      <c r="AD28">
        <f t="shared" si="3"/>
        <v>-1</v>
      </c>
      <c r="AE28">
        <f t="shared" si="4"/>
        <v>-1</v>
      </c>
      <c r="AF28">
        <f t="shared" si="5"/>
        <v>0</v>
      </c>
      <c r="AG28">
        <f t="shared" si="6"/>
        <v>1</v>
      </c>
    </row>
    <row r="29" spans="2:33" x14ac:dyDescent="0.2">
      <c r="B29">
        <v>10</v>
      </c>
      <c r="C29" s="9" t="str">
        <f>IF(zony!AC29=0,"nezadáno",zony!D29)</f>
        <v>nezadáno</v>
      </c>
      <c r="D29" s="8">
        <f>IF(zony!AC29=1,IF(F29="A",AA29,IF(F29="B",AG29,0)),0)</f>
        <v>0</v>
      </c>
      <c r="E29" s="25" t="str">
        <f>IF(zony!AC29=1,IF(AND(AD29=-1,F29="B",AB29=-1),"chyba MF",IF(AND(F29="B",AC29=1,AE29=-1,AB29=-1),"chyba FCC",IF(D29&gt;1,"větší než 1!","ok"))),"nedef. zóna")</f>
        <v>nedef. zóna</v>
      </c>
      <c r="F29" s="46" t="s">
        <v>147</v>
      </c>
      <c r="G29" s="38"/>
      <c r="H29" s="20" t="s">
        <v>468</v>
      </c>
      <c r="I29" s="150"/>
      <c r="J29" s="20" t="s">
        <v>71</v>
      </c>
      <c r="K29" s="151"/>
      <c r="AA29">
        <f t="shared" si="0"/>
        <v>0</v>
      </c>
      <c r="AB29">
        <f t="shared" si="1"/>
        <v>1</v>
      </c>
      <c r="AC29">
        <f t="shared" si="2"/>
        <v>0</v>
      </c>
      <c r="AD29">
        <f t="shared" si="3"/>
        <v>-1</v>
      </c>
      <c r="AE29">
        <f t="shared" si="4"/>
        <v>-1</v>
      </c>
      <c r="AF29">
        <f t="shared" si="5"/>
        <v>0</v>
      </c>
      <c r="AG29">
        <f t="shared" si="6"/>
        <v>1</v>
      </c>
    </row>
    <row r="30" spans="2:33" x14ac:dyDescent="0.2">
      <c r="B30">
        <v>11</v>
      </c>
      <c r="C30" s="9" t="str">
        <f>IF(zony!AC30=0,"nezadáno",zony!D30)</f>
        <v>nezadáno</v>
      </c>
      <c r="D30" s="8">
        <f>IF(zony!AC30=1,IF(F30="A",AA30,IF(F30="B",AG30,0)),0)</f>
        <v>0</v>
      </c>
      <c r="E30" s="25" t="str">
        <f>IF(zony!AC30=1,IF(AND(AD30=-1,F30="B",AB30=-1),"chyba MF",IF(AND(F30="B",AC30=1,AE30=-1,AB30=-1),"chyba FCC",IF(D30&gt;1,"větší než 1!","ok"))),"nedef. zóna")</f>
        <v>nedef. zóna</v>
      </c>
      <c r="F30" s="46" t="s">
        <v>89</v>
      </c>
      <c r="G30" s="38"/>
      <c r="H30" s="20" t="s">
        <v>468</v>
      </c>
      <c r="I30" s="150"/>
      <c r="J30" s="20" t="s">
        <v>71</v>
      </c>
      <c r="K30" s="151"/>
      <c r="AA30">
        <f t="shared" ref="AA30:AA69" si="7">IF(ISNUMBER(G30),ABS(G30),0)</f>
        <v>0</v>
      </c>
      <c r="AB30">
        <f t="shared" ref="AB30:AB69" si="8">VLOOKUP(H30,$AA$3:$AB$4,2,FALSE)</f>
        <v>1</v>
      </c>
      <c r="AC30">
        <f t="shared" ref="AC30:AC69" si="9">VLOOKUP(J30,$AF$3:$AG$4,2,FALSE)</f>
        <v>0</v>
      </c>
      <c r="AD30">
        <f t="shared" ref="AD30:AD69" si="10">IF(ISNUMBER(I30),IF(ABS(I30)&gt;1,-1,ABS(I30)),-1)</f>
        <v>-1</v>
      </c>
      <c r="AE30">
        <f t="shared" ref="AE30:AE69" si="11">IF(ISNUMBER(K30),IF(ABS(K30)&gt;1,IF(K30="",-1,-1),ABS(K30)),-1)</f>
        <v>-1</v>
      </c>
      <c r="AF30">
        <f t="shared" ref="AF30:AF69" si="12">IF(AC30=0,(1+AD30)/2,IF(AC30=1,1-(0.5*AE30*(1-AD30)),-1))</f>
        <v>0</v>
      </c>
      <c r="AG30">
        <f t="shared" ref="AG30:AG69" si="13">IF(AB30=1,1,AF30)</f>
        <v>1</v>
      </c>
    </row>
    <row r="31" spans="2:33" x14ac:dyDescent="0.2">
      <c r="B31">
        <v>12</v>
      </c>
      <c r="C31" s="9" t="str">
        <f>IF(zony!AC31=0,"nezadáno",zony!D31)</f>
        <v>nezadáno</v>
      </c>
      <c r="D31" s="8">
        <f>IF(zony!AC31=1,IF(F31="A",AA31,IF(F31="B",AG31,0)),0)</f>
        <v>0</v>
      </c>
      <c r="E31" s="25" t="str">
        <f>IF(zony!AC31=1,IF(AND(AD31=-1,F31="B",AB31=-1),"chyba MF",IF(AND(F31="B",AC31=1,AE31=-1,AB31=-1),"chyba FCC",IF(D31&gt;1,"větší než 1!","ok"))),"nedef. zóna")</f>
        <v>nedef. zóna</v>
      </c>
      <c r="F31" s="46" t="s">
        <v>147</v>
      </c>
      <c r="G31" s="38"/>
      <c r="H31" s="20" t="s">
        <v>468</v>
      </c>
      <c r="I31" s="150"/>
      <c r="J31" s="20" t="s">
        <v>71</v>
      </c>
      <c r="K31" s="151"/>
      <c r="AA31">
        <f t="shared" si="7"/>
        <v>0</v>
      </c>
      <c r="AB31">
        <f t="shared" si="8"/>
        <v>1</v>
      </c>
      <c r="AC31">
        <f t="shared" si="9"/>
        <v>0</v>
      </c>
      <c r="AD31">
        <f t="shared" si="10"/>
        <v>-1</v>
      </c>
      <c r="AE31">
        <f t="shared" si="11"/>
        <v>-1</v>
      </c>
      <c r="AF31">
        <f t="shared" si="12"/>
        <v>0</v>
      </c>
      <c r="AG31">
        <f t="shared" si="13"/>
        <v>1</v>
      </c>
    </row>
    <row r="32" spans="2:33" x14ac:dyDescent="0.2">
      <c r="B32">
        <v>13</v>
      </c>
      <c r="C32" s="9" t="str">
        <f>IF(zony!AC32=0,"nezadáno",zony!D32)</f>
        <v>nezadáno</v>
      </c>
      <c r="D32" s="8">
        <f>IF(zony!AC32=1,IF(F32="A",AA32,IF(F32="B",AG32,0)),0)</f>
        <v>0</v>
      </c>
      <c r="E32" s="25" t="str">
        <f>IF(zony!AC32=1,IF(AND(AD32=-1,F32="B",AB32=-1),"chyba MF",IF(AND(F32="B",AC32=1,AE32=-1,AB32=-1),"chyba FCC",IF(D32&gt;1,"větší než 1!","ok"))),"nedef. zóna")</f>
        <v>nedef. zóna</v>
      </c>
      <c r="F32" s="46" t="s">
        <v>147</v>
      </c>
      <c r="G32" s="38"/>
      <c r="H32" s="20" t="s">
        <v>468</v>
      </c>
      <c r="I32" s="150"/>
      <c r="J32" s="20" t="s">
        <v>71</v>
      </c>
      <c r="K32" s="151"/>
      <c r="AA32">
        <f t="shared" si="7"/>
        <v>0</v>
      </c>
      <c r="AB32">
        <f t="shared" si="8"/>
        <v>1</v>
      </c>
      <c r="AC32">
        <f t="shared" si="9"/>
        <v>0</v>
      </c>
      <c r="AD32">
        <f t="shared" si="10"/>
        <v>-1</v>
      </c>
      <c r="AE32">
        <f t="shared" si="11"/>
        <v>-1</v>
      </c>
      <c r="AF32">
        <f t="shared" si="12"/>
        <v>0</v>
      </c>
      <c r="AG32">
        <f t="shared" si="13"/>
        <v>1</v>
      </c>
    </row>
    <row r="33" spans="2:33" x14ac:dyDescent="0.2">
      <c r="B33">
        <v>14</v>
      </c>
      <c r="C33" s="9" t="str">
        <f>IF(zony!AC33=0,"nezadáno",zony!D33)</f>
        <v>nezadáno</v>
      </c>
      <c r="D33" s="8">
        <f>IF(zony!AC33=1,IF(F33="A",AA33,IF(F33="B",AG33,0)),0)</f>
        <v>0</v>
      </c>
      <c r="E33" s="25" t="str">
        <f>IF(zony!AC33=1,IF(AND(AD33=-1,F33="B",AB33=-1),"chyba MF",IF(AND(F33="B",AC33=1,AE33=-1,AB33=-1),"chyba FCC",IF(D33&gt;1,"větší než 1!","ok"))),"nedef. zóna")</f>
        <v>nedef. zóna</v>
      </c>
      <c r="F33" s="46" t="s">
        <v>147</v>
      </c>
      <c r="G33" s="38"/>
      <c r="H33" s="20" t="s">
        <v>468</v>
      </c>
      <c r="I33" s="150"/>
      <c r="J33" s="20" t="s">
        <v>71</v>
      </c>
      <c r="K33" s="151"/>
      <c r="AA33">
        <f t="shared" si="7"/>
        <v>0</v>
      </c>
      <c r="AB33">
        <f t="shared" si="8"/>
        <v>1</v>
      </c>
      <c r="AC33">
        <f t="shared" si="9"/>
        <v>0</v>
      </c>
      <c r="AD33">
        <f t="shared" si="10"/>
        <v>-1</v>
      </c>
      <c r="AE33">
        <f t="shared" si="11"/>
        <v>-1</v>
      </c>
      <c r="AF33">
        <f t="shared" si="12"/>
        <v>0</v>
      </c>
      <c r="AG33">
        <f t="shared" si="13"/>
        <v>1</v>
      </c>
    </row>
    <row r="34" spans="2:33" x14ac:dyDescent="0.2">
      <c r="B34">
        <v>15</v>
      </c>
      <c r="C34" s="9" t="str">
        <f>IF(zony!AC34=0,"nezadáno",zony!D34)</f>
        <v>nezadáno</v>
      </c>
      <c r="D34" s="8">
        <f>IF(zony!AC34=1,IF(F34="A",AA34,IF(F34="B",AG34,0)),0)</f>
        <v>0</v>
      </c>
      <c r="E34" s="25" t="str">
        <f>IF(zony!AC34=1,IF(AND(AD34=-1,F34="B",AB34=-1),"chyba MF",IF(AND(F34="B",AC34=1,AE34=-1,AB34=-1),"chyba FCC",IF(D34&gt;1,"větší než 1!","ok"))),"nedef. zóna")</f>
        <v>nedef. zóna</v>
      </c>
      <c r="F34" s="46" t="s">
        <v>147</v>
      </c>
      <c r="G34" s="38"/>
      <c r="H34" s="20" t="s">
        <v>468</v>
      </c>
      <c r="I34" s="150"/>
      <c r="J34" s="20" t="s">
        <v>71</v>
      </c>
      <c r="K34" s="151"/>
      <c r="AA34">
        <f t="shared" si="7"/>
        <v>0</v>
      </c>
      <c r="AB34">
        <f t="shared" si="8"/>
        <v>1</v>
      </c>
      <c r="AC34">
        <f t="shared" si="9"/>
        <v>0</v>
      </c>
      <c r="AD34">
        <f t="shared" si="10"/>
        <v>-1</v>
      </c>
      <c r="AE34">
        <f t="shared" si="11"/>
        <v>-1</v>
      </c>
      <c r="AF34">
        <f t="shared" si="12"/>
        <v>0</v>
      </c>
      <c r="AG34">
        <f t="shared" si="13"/>
        <v>1</v>
      </c>
    </row>
    <row r="35" spans="2:33" x14ac:dyDescent="0.2">
      <c r="B35">
        <v>16</v>
      </c>
      <c r="C35" s="9" t="str">
        <f>IF(zony!AC35=0,"nezadáno",zony!D35)</f>
        <v>nezadáno</v>
      </c>
      <c r="D35" s="8">
        <f>IF(zony!AC35=1,IF(F35="A",AA35,IF(F35="B",AG35,0)),0)</f>
        <v>0</v>
      </c>
      <c r="E35" s="25" t="str">
        <f>IF(zony!AC35=1,IF(AND(AD35=-1,F35="B",AB35=-1),"chyba MF",IF(AND(F35="B",AC35=1,AE35=-1,AB35=-1),"chyba FCC",IF(D35&gt;1,"větší než 1!","ok"))),"nedef. zóna")</f>
        <v>nedef. zóna</v>
      </c>
      <c r="F35" s="46" t="s">
        <v>147</v>
      </c>
      <c r="G35" s="38"/>
      <c r="H35" s="20" t="s">
        <v>468</v>
      </c>
      <c r="I35" s="150"/>
      <c r="J35" s="20" t="s">
        <v>71</v>
      </c>
      <c r="K35" s="151"/>
      <c r="AA35">
        <f t="shared" si="7"/>
        <v>0</v>
      </c>
      <c r="AB35">
        <f t="shared" si="8"/>
        <v>1</v>
      </c>
      <c r="AC35">
        <f t="shared" si="9"/>
        <v>0</v>
      </c>
      <c r="AD35">
        <f t="shared" si="10"/>
        <v>-1</v>
      </c>
      <c r="AE35">
        <f t="shared" si="11"/>
        <v>-1</v>
      </c>
      <c r="AF35">
        <f t="shared" si="12"/>
        <v>0</v>
      </c>
      <c r="AG35">
        <f t="shared" si="13"/>
        <v>1</v>
      </c>
    </row>
    <row r="36" spans="2:33" x14ac:dyDescent="0.2">
      <c r="B36">
        <v>17</v>
      </c>
      <c r="C36" s="9" t="str">
        <f>IF(zony!AC36=0,"nezadáno",zony!D36)</f>
        <v>nezadáno</v>
      </c>
      <c r="D36" s="8">
        <f>IF(zony!AC36=1,IF(F36="A",AA36,IF(F36="B",AG36,0)),0)</f>
        <v>0</v>
      </c>
      <c r="E36" s="25" t="str">
        <f>IF(zony!AC36=1,IF(AND(AD36=-1,F36="B",AB36=-1),"chyba MF",IF(AND(F36="B",AC36=1,AE36=-1,AB36=-1),"chyba FCC",IF(D36&gt;1,"větší než 1!","ok"))),"nedef. zóna")</f>
        <v>nedef. zóna</v>
      </c>
      <c r="F36" s="46" t="s">
        <v>147</v>
      </c>
      <c r="G36" s="38"/>
      <c r="H36" s="20" t="s">
        <v>468</v>
      </c>
      <c r="I36" s="150"/>
      <c r="J36" s="20" t="s">
        <v>71</v>
      </c>
      <c r="K36" s="151"/>
      <c r="AA36">
        <f t="shared" si="7"/>
        <v>0</v>
      </c>
      <c r="AB36">
        <f t="shared" si="8"/>
        <v>1</v>
      </c>
      <c r="AC36">
        <f t="shared" si="9"/>
        <v>0</v>
      </c>
      <c r="AD36">
        <f t="shared" si="10"/>
        <v>-1</v>
      </c>
      <c r="AE36">
        <f t="shared" si="11"/>
        <v>-1</v>
      </c>
      <c r="AF36">
        <f t="shared" si="12"/>
        <v>0</v>
      </c>
      <c r="AG36">
        <f t="shared" si="13"/>
        <v>1</v>
      </c>
    </row>
    <row r="37" spans="2:33" x14ac:dyDescent="0.2">
      <c r="B37">
        <v>18</v>
      </c>
      <c r="C37" s="9" t="str">
        <f>IF(zony!AC37=0,"nezadáno",zony!D37)</f>
        <v>nezadáno</v>
      </c>
      <c r="D37" s="8">
        <f>IF(zony!AC37=1,IF(F37="A",AA37,IF(F37="B",AG37,0)),0)</f>
        <v>0</v>
      </c>
      <c r="E37" s="25" t="str">
        <f>IF(zony!AC37=1,IF(AND(AD37=-1,F37="B",AB37=-1),"chyba MF",IF(AND(F37="B",AC37=1,AE37=-1,AB37=-1),"chyba FCC",IF(D37&gt;1,"větší než 1!","ok"))),"nedef. zóna")</f>
        <v>nedef. zóna</v>
      </c>
      <c r="F37" s="46" t="s">
        <v>147</v>
      </c>
      <c r="G37" s="38"/>
      <c r="H37" s="20" t="s">
        <v>468</v>
      </c>
      <c r="I37" s="150"/>
      <c r="J37" s="20" t="s">
        <v>71</v>
      </c>
      <c r="K37" s="151"/>
      <c r="AA37">
        <f t="shared" si="7"/>
        <v>0</v>
      </c>
      <c r="AB37">
        <f t="shared" si="8"/>
        <v>1</v>
      </c>
      <c r="AC37">
        <f t="shared" si="9"/>
        <v>0</v>
      </c>
      <c r="AD37">
        <f t="shared" si="10"/>
        <v>-1</v>
      </c>
      <c r="AE37">
        <f t="shared" si="11"/>
        <v>-1</v>
      </c>
      <c r="AF37">
        <f t="shared" si="12"/>
        <v>0</v>
      </c>
      <c r="AG37">
        <f t="shared" si="13"/>
        <v>1</v>
      </c>
    </row>
    <row r="38" spans="2:33" x14ac:dyDescent="0.2">
      <c r="B38">
        <v>19</v>
      </c>
      <c r="C38" s="9" t="str">
        <f>IF(zony!AC38=0,"nezadáno",zony!D38)</f>
        <v>nezadáno</v>
      </c>
      <c r="D38" s="8">
        <f>IF(zony!AC38=1,IF(F38="A",AA38,IF(F38="B",AG38,0)),0)</f>
        <v>0</v>
      </c>
      <c r="E38" s="25" t="str">
        <f>IF(zony!AC38=1,IF(AND(AD38=-1,F38="B",AB38=-1),"chyba MF",IF(AND(F38="B",AC38=1,AE38=-1,AB38=-1),"chyba FCC",IF(D38&gt;1,"větší než 1!","ok"))),"nedef. zóna")</f>
        <v>nedef. zóna</v>
      </c>
      <c r="F38" s="46" t="s">
        <v>147</v>
      </c>
      <c r="G38" s="38"/>
      <c r="H38" s="20" t="s">
        <v>468</v>
      </c>
      <c r="I38" s="150"/>
      <c r="J38" s="20" t="s">
        <v>71</v>
      </c>
      <c r="K38" s="151"/>
      <c r="AA38">
        <f t="shared" si="7"/>
        <v>0</v>
      </c>
      <c r="AB38">
        <f t="shared" si="8"/>
        <v>1</v>
      </c>
      <c r="AC38">
        <f t="shared" si="9"/>
        <v>0</v>
      </c>
      <c r="AD38">
        <f t="shared" si="10"/>
        <v>-1</v>
      </c>
      <c r="AE38">
        <f t="shared" si="11"/>
        <v>-1</v>
      </c>
      <c r="AF38">
        <f t="shared" si="12"/>
        <v>0</v>
      </c>
      <c r="AG38">
        <f t="shared" si="13"/>
        <v>1</v>
      </c>
    </row>
    <row r="39" spans="2:33" x14ac:dyDescent="0.2">
      <c r="B39">
        <v>20</v>
      </c>
      <c r="C39" s="9" t="str">
        <f>IF(zony!AC39=0,"nezadáno",zony!D39)</f>
        <v>nezadáno</v>
      </c>
      <c r="D39" s="8">
        <f>IF(zony!AC39=1,IF(F39="A",AA39,IF(F39="B",AG39,0)),0)</f>
        <v>0</v>
      </c>
      <c r="E39" s="25" t="str">
        <f>IF(zony!AC39=1,IF(AND(AD39=-1,F39="B",AB39=-1),"chyba MF",IF(AND(F39="B",AC39=1,AE39=-1,AB39=-1),"chyba FCC",IF(D39&gt;1,"větší než 1!","ok"))),"nedef. zóna")</f>
        <v>nedef. zóna</v>
      </c>
      <c r="F39" s="46" t="s">
        <v>147</v>
      </c>
      <c r="G39" s="38"/>
      <c r="H39" s="20" t="s">
        <v>468</v>
      </c>
      <c r="I39" s="150"/>
      <c r="J39" s="20" t="s">
        <v>71</v>
      </c>
      <c r="K39" s="151"/>
      <c r="AA39">
        <f t="shared" si="7"/>
        <v>0</v>
      </c>
      <c r="AB39">
        <f t="shared" si="8"/>
        <v>1</v>
      </c>
      <c r="AC39">
        <f t="shared" si="9"/>
        <v>0</v>
      </c>
      <c r="AD39">
        <f t="shared" si="10"/>
        <v>-1</v>
      </c>
      <c r="AE39">
        <f t="shared" si="11"/>
        <v>-1</v>
      </c>
      <c r="AF39">
        <f t="shared" si="12"/>
        <v>0</v>
      </c>
      <c r="AG39">
        <f t="shared" si="13"/>
        <v>1</v>
      </c>
    </row>
    <row r="40" spans="2:33" x14ac:dyDescent="0.2">
      <c r="B40">
        <v>21</v>
      </c>
      <c r="C40" s="9" t="str">
        <f>IF(zony!AC40=0,"nezadáno",zony!D40)</f>
        <v>nezadáno</v>
      </c>
      <c r="D40" s="8">
        <f>IF(zony!AC40=1,IF(F40="A",AA40,IF(F40="B",AG40,0)),0)</f>
        <v>0</v>
      </c>
      <c r="E40" s="25" t="str">
        <f>IF(zony!AC40=1,IF(AND(AD40=-1,F40="B",AB40=-1),"chyba MF",IF(AND(F40="B",AC40=1,AE40=-1,AB40=-1),"chyba FCC",IF(D40&gt;1,"větší než 1!","ok"))),"nedef. zóna")</f>
        <v>nedef. zóna</v>
      </c>
      <c r="F40" s="46" t="s">
        <v>147</v>
      </c>
      <c r="G40" s="38"/>
      <c r="H40" s="20" t="s">
        <v>468</v>
      </c>
      <c r="I40" s="150"/>
      <c r="J40" s="20" t="s">
        <v>71</v>
      </c>
      <c r="K40" s="151"/>
      <c r="AA40">
        <f t="shared" si="7"/>
        <v>0</v>
      </c>
      <c r="AB40">
        <f t="shared" si="8"/>
        <v>1</v>
      </c>
      <c r="AC40">
        <f t="shared" si="9"/>
        <v>0</v>
      </c>
      <c r="AD40">
        <f t="shared" si="10"/>
        <v>-1</v>
      </c>
      <c r="AE40">
        <f t="shared" si="11"/>
        <v>-1</v>
      </c>
      <c r="AF40">
        <f t="shared" si="12"/>
        <v>0</v>
      </c>
      <c r="AG40">
        <f t="shared" si="13"/>
        <v>1</v>
      </c>
    </row>
    <row r="41" spans="2:33" x14ac:dyDescent="0.2">
      <c r="B41">
        <v>22</v>
      </c>
      <c r="C41" s="9" t="str">
        <f>IF(zony!AC41=0,"nezadáno",zony!D41)</f>
        <v>nezadáno</v>
      </c>
      <c r="D41" s="8">
        <f>IF(zony!AC41=1,IF(F41="A",AA41,IF(F41="B",AG41,0)),0)</f>
        <v>0</v>
      </c>
      <c r="E41" s="25" t="str">
        <f>IF(zony!AC41=1,IF(AND(AD41=-1,F41="B",AB41=-1),"chyba MF",IF(AND(F41="B",AC41=1,AE41=-1,AB41=-1),"chyba FCC",IF(D41&gt;1,"větší než 1!","ok"))),"nedef. zóna")</f>
        <v>nedef. zóna</v>
      </c>
      <c r="F41" s="46" t="s">
        <v>147</v>
      </c>
      <c r="G41" s="38"/>
      <c r="H41" s="20" t="s">
        <v>468</v>
      </c>
      <c r="I41" s="150"/>
      <c r="J41" s="20" t="s">
        <v>71</v>
      </c>
      <c r="K41" s="151"/>
      <c r="AA41">
        <f t="shared" si="7"/>
        <v>0</v>
      </c>
      <c r="AB41">
        <f t="shared" si="8"/>
        <v>1</v>
      </c>
      <c r="AC41">
        <f t="shared" si="9"/>
        <v>0</v>
      </c>
      <c r="AD41">
        <f t="shared" si="10"/>
        <v>-1</v>
      </c>
      <c r="AE41">
        <f t="shared" si="11"/>
        <v>-1</v>
      </c>
      <c r="AF41">
        <f t="shared" si="12"/>
        <v>0</v>
      </c>
      <c r="AG41">
        <f t="shared" si="13"/>
        <v>1</v>
      </c>
    </row>
    <row r="42" spans="2:33" x14ac:dyDescent="0.2">
      <c r="B42">
        <v>23</v>
      </c>
      <c r="C42" s="9" t="str">
        <f>IF(zony!AC42=0,"nezadáno",zony!D42)</f>
        <v>nezadáno</v>
      </c>
      <c r="D42" s="8">
        <f>IF(zony!AC42=1,IF(F42="A",AA42,IF(F42="B",AG42,0)),0)</f>
        <v>0</v>
      </c>
      <c r="E42" s="25" t="str">
        <f>IF(zony!AC42=1,IF(AND(AD42=-1,F42="B",AB42=-1),"chyba MF",IF(AND(F42="B",AC42=1,AE42=-1,AB42=-1),"chyba FCC",IF(D42&gt;1,"větší než 1!","ok"))),"nedef. zóna")</f>
        <v>nedef. zóna</v>
      </c>
      <c r="F42" s="46" t="s">
        <v>147</v>
      </c>
      <c r="G42" s="38"/>
      <c r="H42" s="20" t="s">
        <v>468</v>
      </c>
      <c r="I42" s="150"/>
      <c r="J42" s="20" t="s">
        <v>71</v>
      </c>
      <c r="K42" s="151"/>
      <c r="AA42">
        <f t="shared" si="7"/>
        <v>0</v>
      </c>
      <c r="AB42">
        <f t="shared" si="8"/>
        <v>1</v>
      </c>
      <c r="AC42">
        <f t="shared" si="9"/>
        <v>0</v>
      </c>
      <c r="AD42">
        <f t="shared" si="10"/>
        <v>-1</v>
      </c>
      <c r="AE42">
        <f t="shared" si="11"/>
        <v>-1</v>
      </c>
      <c r="AF42">
        <f t="shared" si="12"/>
        <v>0</v>
      </c>
      <c r="AG42">
        <f t="shared" si="13"/>
        <v>1</v>
      </c>
    </row>
    <row r="43" spans="2:33" x14ac:dyDescent="0.2">
      <c r="B43">
        <v>24</v>
      </c>
      <c r="C43" s="9" t="str">
        <f>IF(zony!AC43=0,"nezadáno",zony!D43)</f>
        <v>nezadáno</v>
      </c>
      <c r="D43" s="8">
        <f>IF(zony!AC43=1,IF(F43="A",AA43,IF(F43="B",AG43,0)),0)</f>
        <v>0</v>
      </c>
      <c r="E43" s="25" t="str">
        <f>IF(zony!AC43=1,IF(AND(AD43=-1,F43="B",AB43=-1),"chyba MF",IF(AND(F43="B",AC43=1,AE43=-1,AB43=-1),"chyba FCC",IF(D43&gt;1,"větší než 1!","ok"))),"nedef. zóna")</f>
        <v>nedef. zóna</v>
      </c>
      <c r="F43" s="46" t="s">
        <v>147</v>
      </c>
      <c r="G43" s="38"/>
      <c r="H43" s="20" t="s">
        <v>468</v>
      </c>
      <c r="I43" s="150"/>
      <c r="J43" s="20" t="s">
        <v>71</v>
      </c>
      <c r="K43" s="151"/>
      <c r="AA43">
        <f t="shared" si="7"/>
        <v>0</v>
      </c>
      <c r="AB43">
        <f t="shared" si="8"/>
        <v>1</v>
      </c>
      <c r="AC43">
        <f t="shared" si="9"/>
        <v>0</v>
      </c>
      <c r="AD43">
        <f t="shared" si="10"/>
        <v>-1</v>
      </c>
      <c r="AE43">
        <f t="shared" si="11"/>
        <v>-1</v>
      </c>
      <c r="AF43">
        <f t="shared" si="12"/>
        <v>0</v>
      </c>
      <c r="AG43">
        <f t="shared" si="13"/>
        <v>1</v>
      </c>
    </row>
    <row r="44" spans="2:33" x14ac:dyDescent="0.2">
      <c r="B44">
        <v>25</v>
      </c>
      <c r="C44" s="9" t="str">
        <f>IF(zony!AC44=0,"nezadáno",zony!D44)</f>
        <v>nezadáno</v>
      </c>
      <c r="D44" s="8">
        <f>IF(zony!AC44=1,IF(F44="A",AA44,IF(F44="B",AG44,0)),0)</f>
        <v>0</v>
      </c>
      <c r="E44" s="25" t="str">
        <f>IF(zony!AC44=1,IF(AND(AD44=-1,F44="B",AB44=-1),"chyba MF",IF(AND(F44="B",AC44=1,AE44=-1,AB44=-1),"chyba FCC",IF(D44&gt;1,"větší než 1!","ok"))),"nedef. zóna")</f>
        <v>nedef. zóna</v>
      </c>
      <c r="F44" s="46" t="s">
        <v>147</v>
      </c>
      <c r="G44" s="38"/>
      <c r="H44" s="20" t="s">
        <v>468</v>
      </c>
      <c r="I44" s="150"/>
      <c r="J44" s="20" t="s">
        <v>71</v>
      </c>
      <c r="K44" s="151"/>
      <c r="AA44">
        <f t="shared" si="7"/>
        <v>0</v>
      </c>
      <c r="AB44">
        <f t="shared" si="8"/>
        <v>1</v>
      </c>
      <c r="AC44">
        <f t="shared" si="9"/>
        <v>0</v>
      </c>
      <c r="AD44">
        <f t="shared" si="10"/>
        <v>-1</v>
      </c>
      <c r="AE44">
        <f t="shared" si="11"/>
        <v>-1</v>
      </c>
      <c r="AF44">
        <f t="shared" si="12"/>
        <v>0</v>
      </c>
      <c r="AG44">
        <f t="shared" si="13"/>
        <v>1</v>
      </c>
    </row>
    <row r="45" spans="2:33" x14ac:dyDescent="0.2">
      <c r="B45">
        <v>26</v>
      </c>
      <c r="C45" s="9" t="str">
        <f>IF(zony!AC45=0,"nezadáno",zony!D45)</f>
        <v>nezadáno</v>
      </c>
      <c r="D45" s="8">
        <f>IF(zony!AC45=1,IF(F45="A",AA45,IF(F45="B",AG45,0)),0)</f>
        <v>0</v>
      </c>
      <c r="E45" s="25" t="str">
        <f>IF(zony!AC45=1,IF(AND(AD45=-1,F45="B",AB45=-1),"chyba MF",IF(AND(F45="B",AC45=1,AE45=-1,AB45=-1),"chyba FCC",IF(D45&gt;1,"větší než 1!","ok"))),"nedef. zóna")</f>
        <v>nedef. zóna</v>
      </c>
      <c r="F45" s="46" t="s">
        <v>147</v>
      </c>
      <c r="G45" s="38"/>
      <c r="H45" s="20" t="s">
        <v>468</v>
      </c>
      <c r="I45" s="150"/>
      <c r="J45" s="20" t="s">
        <v>71</v>
      </c>
      <c r="K45" s="151"/>
      <c r="AA45">
        <f t="shared" si="7"/>
        <v>0</v>
      </c>
      <c r="AB45">
        <f t="shared" si="8"/>
        <v>1</v>
      </c>
      <c r="AC45">
        <f t="shared" si="9"/>
        <v>0</v>
      </c>
      <c r="AD45">
        <f t="shared" si="10"/>
        <v>-1</v>
      </c>
      <c r="AE45">
        <f t="shared" si="11"/>
        <v>-1</v>
      </c>
      <c r="AF45">
        <f t="shared" si="12"/>
        <v>0</v>
      </c>
      <c r="AG45">
        <f t="shared" si="13"/>
        <v>1</v>
      </c>
    </row>
    <row r="46" spans="2:33" x14ac:dyDescent="0.2">
      <c r="B46">
        <v>27</v>
      </c>
      <c r="C46" s="9" t="str">
        <f>IF(zony!AC46=0,"nezadáno",zony!D46)</f>
        <v>nezadáno</v>
      </c>
      <c r="D46" s="8">
        <f>IF(zony!AC46=1,IF(F46="A",AA46,IF(F46="B",AG46,0)),0)</f>
        <v>0</v>
      </c>
      <c r="E46" s="25" t="str">
        <f>IF(zony!AC46=1,IF(AND(AD46=-1,F46="B",AB46=-1),"chyba MF",IF(AND(F46="B",AC46=1,AE46=-1,AB46=-1),"chyba FCC",IF(D46&gt;1,"větší než 1!","ok"))),"nedef. zóna")</f>
        <v>nedef. zóna</v>
      </c>
      <c r="F46" s="46" t="s">
        <v>147</v>
      </c>
      <c r="G46" s="38"/>
      <c r="H46" s="20" t="s">
        <v>468</v>
      </c>
      <c r="I46" s="150"/>
      <c r="J46" s="20" t="s">
        <v>71</v>
      </c>
      <c r="K46" s="151"/>
      <c r="AA46">
        <f t="shared" si="7"/>
        <v>0</v>
      </c>
      <c r="AB46">
        <f t="shared" si="8"/>
        <v>1</v>
      </c>
      <c r="AC46">
        <f t="shared" si="9"/>
        <v>0</v>
      </c>
      <c r="AD46">
        <f t="shared" si="10"/>
        <v>-1</v>
      </c>
      <c r="AE46">
        <f t="shared" si="11"/>
        <v>-1</v>
      </c>
      <c r="AF46">
        <f t="shared" si="12"/>
        <v>0</v>
      </c>
      <c r="AG46">
        <f t="shared" si="13"/>
        <v>1</v>
      </c>
    </row>
    <row r="47" spans="2:33" x14ac:dyDescent="0.2">
      <c r="B47">
        <v>28</v>
      </c>
      <c r="C47" s="9" t="str">
        <f>IF(zony!AC47=0,"nezadáno",zony!D47)</f>
        <v>nezadáno</v>
      </c>
      <c r="D47" s="8">
        <f>IF(zony!AC47=1,IF(F47="A",AA47,IF(F47="B",AG47,0)),0)</f>
        <v>0</v>
      </c>
      <c r="E47" s="25" t="str">
        <f>IF(zony!AC47=1,IF(AND(AD47=-1,F47="B",AB47=-1),"chyba MF",IF(AND(F47="B",AC47=1,AE47=-1,AB47=-1),"chyba FCC",IF(D47&gt;1,"větší než 1!","ok"))),"nedef. zóna")</f>
        <v>nedef. zóna</v>
      </c>
      <c r="F47" s="46" t="s">
        <v>147</v>
      </c>
      <c r="G47" s="38"/>
      <c r="H47" s="20" t="s">
        <v>468</v>
      </c>
      <c r="I47" s="150"/>
      <c r="J47" s="20" t="s">
        <v>71</v>
      </c>
      <c r="K47" s="151"/>
      <c r="AA47">
        <f t="shared" si="7"/>
        <v>0</v>
      </c>
      <c r="AB47">
        <f t="shared" si="8"/>
        <v>1</v>
      </c>
      <c r="AC47">
        <f t="shared" si="9"/>
        <v>0</v>
      </c>
      <c r="AD47">
        <f t="shared" si="10"/>
        <v>-1</v>
      </c>
      <c r="AE47">
        <f t="shared" si="11"/>
        <v>-1</v>
      </c>
      <c r="AF47">
        <f t="shared" si="12"/>
        <v>0</v>
      </c>
      <c r="AG47">
        <f t="shared" si="13"/>
        <v>1</v>
      </c>
    </row>
    <row r="48" spans="2:33" x14ac:dyDescent="0.2">
      <c r="B48">
        <v>29</v>
      </c>
      <c r="C48" s="9" t="str">
        <f>IF(zony!AC48=0,"nezadáno",zony!D48)</f>
        <v>nezadáno</v>
      </c>
      <c r="D48" s="8">
        <f>IF(zony!AC48=1,IF(F48="A",AA48,IF(F48="B",AG48,0)),0)</f>
        <v>0</v>
      </c>
      <c r="E48" s="25" t="str">
        <f>IF(zony!AC48=1,IF(AND(AD48=-1,F48="B",AB48=-1),"chyba MF",IF(AND(F48="B",AC48=1,AE48=-1,AB48=-1),"chyba FCC",IF(D48&gt;1,"větší než 1!","ok"))),"nedef. zóna")</f>
        <v>nedef. zóna</v>
      </c>
      <c r="F48" s="46" t="s">
        <v>147</v>
      </c>
      <c r="G48" s="38"/>
      <c r="H48" s="20" t="s">
        <v>468</v>
      </c>
      <c r="I48" s="150"/>
      <c r="J48" s="20" t="s">
        <v>71</v>
      </c>
      <c r="K48" s="151"/>
      <c r="AA48">
        <f t="shared" si="7"/>
        <v>0</v>
      </c>
      <c r="AB48">
        <f t="shared" si="8"/>
        <v>1</v>
      </c>
      <c r="AC48">
        <f t="shared" si="9"/>
        <v>0</v>
      </c>
      <c r="AD48">
        <f t="shared" si="10"/>
        <v>-1</v>
      </c>
      <c r="AE48">
        <f t="shared" si="11"/>
        <v>-1</v>
      </c>
      <c r="AF48">
        <f t="shared" si="12"/>
        <v>0</v>
      </c>
      <c r="AG48">
        <f t="shared" si="13"/>
        <v>1</v>
      </c>
    </row>
    <row r="49" spans="2:33" x14ac:dyDescent="0.2">
      <c r="B49">
        <v>30</v>
      </c>
      <c r="C49" s="9" t="str">
        <f>IF(zony!AC49=0,"nezadáno",zony!D49)</f>
        <v>nezadáno</v>
      </c>
      <c r="D49" s="8">
        <f>IF(zony!AC49=1,IF(F49="A",AA49,IF(F49="B",AG49,0)),0)</f>
        <v>0</v>
      </c>
      <c r="E49" s="25" t="str">
        <f>IF(zony!AC49=1,IF(AND(AD49=-1,F49="B",AB49=-1),"chyba MF",IF(AND(F49="B",AC49=1,AE49=-1,AB49=-1),"chyba FCC",IF(D49&gt;1,"větší než 1!","ok"))),"nedef. zóna")</f>
        <v>nedef. zóna</v>
      </c>
      <c r="F49" s="46" t="s">
        <v>147</v>
      </c>
      <c r="G49" s="38"/>
      <c r="H49" s="20" t="s">
        <v>468</v>
      </c>
      <c r="I49" s="150"/>
      <c r="J49" s="20" t="s">
        <v>71</v>
      </c>
      <c r="K49" s="151"/>
      <c r="AA49">
        <f t="shared" si="7"/>
        <v>0</v>
      </c>
      <c r="AB49">
        <f t="shared" si="8"/>
        <v>1</v>
      </c>
      <c r="AC49">
        <f t="shared" si="9"/>
        <v>0</v>
      </c>
      <c r="AD49">
        <f t="shared" si="10"/>
        <v>-1</v>
      </c>
      <c r="AE49">
        <f t="shared" si="11"/>
        <v>-1</v>
      </c>
      <c r="AF49">
        <f t="shared" si="12"/>
        <v>0</v>
      </c>
      <c r="AG49">
        <f t="shared" si="13"/>
        <v>1</v>
      </c>
    </row>
    <row r="50" spans="2:33" x14ac:dyDescent="0.2">
      <c r="B50">
        <v>31</v>
      </c>
      <c r="C50" s="9" t="str">
        <f>IF(zony!AC50=0,"nezadáno",zony!D50)</f>
        <v>nezadáno</v>
      </c>
      <c r="D50" s="8">
        <f>IF(zony!AC50=1,IF(F50="A",AA50,IF(F50="B",AG50,0)),0)</f>
        <v>0</v>
      </c>
      <c r="E50" s="25" t="str">
        <f>IF(zony!AC50=1,IF(AND(AD50=-1,F50="B",AB50=-1),"chyba MF",IF(AND(F50="B",AC50=1,AE50=-1,AB50=-1),"chyba FCC",IF(D50&gt;1,"větší než 1!","ok"))),"nedef. zóna")</f>
        <v>nedef. zóna</v>
      </c>
      <c r="F50" s="46" t="s">
        <v>147</v>
      </c>
      <c r="G50" s="38"/>
      <c r="H50" s="20" t="s">
        <v>468</v>
      </c>
      <c r="I50" s="150"/>
      <c r="J50" s="20" t="s">
        <v>71</v>
      </c>
      <c r="K50" s="151"/>
      <c r="AA50">
        <f t="shared" si="7"/>
        <v>0</v>
      </c>
      <c r="AB50">
        <f t="shared" si="8"/>
        <v>1</v>
      </c>
      <c r="AC50">
        <f t="shared" si="9"/>
        <v>0</v>
      </c>
      <c r="AD50">
        <f t="shared" si="10"/>
        <v>-1</v>
      </c>
      <c r="AE50">
        <f t="shared" si="11"/>
        <v>-1</v>
      </c>
      <c r="AF50">
        <f t="shared" si="12"/>
        <v>0</v>
      </c>
      <c r="AG50">
        <f t="shared" si="13"/>
        <v>1</v>
      </c>
    </row>
    <row r="51" spans="2:33" x14ac:dyDescent="0.2">
      <c r="B51">
        <v>32</v>
      </c>
      <c r="C51" s="9" t="str">
        <f>IF(zony!AC51=0,"nezadáno",zony!D51)</f>
        <v>nezadáno</v>
      </c>
      <c r="D51" s="8">
        <f>IF(zony!AC51=1,IF(F51="A",AA51,IF(F51="B",AG51,0)),0)</f>
        <v>0</v>
      </c>
      <c r="E51" s="25" t="str">
        <f>IF(zony!AC51=1,IF(AND(AD51=-1,F51="B",AB51=-1),"chyba MF",IF(AND(F51="B",AC51=1,AE51=-1,AB51=-1),"chyba FCC",IF(D51&gt;1,"větší než 1!","ok"))),"nedef. zóna")</f>
        <v>nedef. zóna</v>
      </c>
      <c r="F51" s="46" t="s">
        <v>147</v>
      </c>
      <c r="G51" s="38"/>
      <c r="H51" s="20" t="s">
        <v>468</v>
      </c>
      <c r="I51" s="150"/>
      <c r="J51" s="20" t="s">
        <v>71</v>
      </c>
      <c r="K51" s="151"/>
      <c r="AA51">
        <f t="shared" si="7"/>
        <v>0</v>
      </c>
      <c r="AB51">
        <f t="shared" si="8"/>
        <v>1</v>
      </c>
      <c r="AC51">
        <f t="shared" si="9"/>
        <v>0</v>
      </c>
      <c r="AD51">
        <f t="shared" si="10"/>
        <v>-1</v>
      </c>
      <c r="AE51">
        <f t="shared" si="11"/>
        <v>-1</v>
      </c>
      <c r="AF51">
        <f t="shared" si="12"/>
        <v>0</v>
      </c>
      <c r="AG51">
        <f t="shared" si="13"/>
        <v>1</v>
      </c>
    </row>
    <row r="52" spans="2:33" x14ac:dyDescent="0.2">
      <c r="B52">
        <v>33</v>
      </c>
      <c r="C52" s="9" t="str">
        <f>IF(zony!AC52=0,"nezadáno",zony!D52)</f>
        <v>nezadáno</v>
      </c>
      <c r="D52" s="8">
        <f>IF(zony!AC52=1,IF(F52="A",AA52,IF(F52="B",AG52,0)),0)</f>
        <v>0</v>
      </c>
      <c r="E52" s="25" t="str">
        <f>IF(zony!AC52=1,IF(AND(AD52=-1,F52="B",AB52=-1),"chyba MF",IF(AND(F52="B",AC52=1,AE52=-1,AB52=-1),"chyba FCC",IF(D52&gt;1,"větší než 1!","ok"))),"nedef. zóna")</f>
        <v>nedef. zóna</v>
      </c>
      <c r="F52" s="46" t="s">
        <v>147</v>
      </c>
      <c r="G52" s="38"/>
      <c r="H52" s="20" t="s">
        <v>468</v>
      </c>
      <c r="I52" s="150"/>
      <c r="J52" s="20" t="s">
        <v>71</v>
      </c>
      <c r="K52" s="151"/>
      <c r="AA52">
        <f t="shared" si="7"/>
        <v>0</v>
      </c>
      <c r="AB52">
        <f t="shared" si="8"/>
        <v>1</v>
      </c>
      <c r="AC52">
        <f t="shared" si="9"/>
        <v>0</v>
      </c>
      <c r="AD52">
        <f t="shared" si="10"/>
        <v>-1</v>
      </c>
      <c r="AE52">
        <f t="shared" si="11"/>
        <v>-1</v>
      </c>
      <c r="AF52">
        <f t="shared" si="12"/>
        <v>0</v>
      </c>
      <c r="AG52">
        <f t="shared" si="13"/>
        <v>1</v>
      </c>
    </row>
    <row r="53" spans="2:33" x14ac:dyDescent="0.2">
      <c r="B53">
        <v>34</v>
      </c>
      <c r="C53" s="9" t="str">
        <f>IF(zony!AC53=0,"nezadáno",zony!D53)</f>
        <v>nezadáno</v>
      </c>
      <c r="D53" s="8">
        <f>IF(zony!AC53=1,IF(F53="A",AA53,IF(F53="B",AG53,0)),0)</f>
        <v>0</v>
      </c>
      <c r="E53" s="25" t="str">
        <f>IF(zony!AC53=1,IF(AND(AD53=-1,F53="B",AB53=-1),"chyba MF",IF(AND(F53="B",AC53=1,AE53=-1,AB53=-1),"chyba FCC",IF(D53&gt;1,"větší než 1!","ok"))),"nedef. zóna")</f>
        <v>nedef. zóna</v>
      </c>
      <c r="F53" s="46" t="s">
        <v>147</v>
      </c>
      <c r="G53" s="38"/>
      <c r="H53" s="20" t="s">
        <v>468</v>
      </c>
      <c r="I53" s="150"/>
      <c r="J53" s="20" t="s">
        <v>71</v>
      </c>
      <c r="K53" s="151"/>
      <c r="AA53">
        <f t="shared" si="7"/>
        <v>0</v>
      </c>
      <c r="AB53">
        <f t="shared" si="8"/>
        <v>1</v>
      </c>
      <c r="AC53">
        <f t="shared" si="9"/>
        <v>0</v>
      </c>
      <c r="AD53">
        <f t="shared" si="10"/>
        <v>-1</v>
      </c>
      <c r="AE53">
        <f t="shared" si="11"/>
        <v>-1</v>
      </c>
      <c r="AF53">
        <f t="shared" si="12"/>
        <v>0</v>
      </c>
      <c r="AG53">
        <f t="shared" si="13"/>
        <v>1</v>
      </c>
    </row>
    <row r="54" spans="2:33" x14ac:dyDescent="0.2">
      <c r="B54">
        <v>35</v>
      </c>
      <c r="C54" s="9" t="str">
        <f>IF(zony!AC54=0,"nezadáno",zony!D54)</f>
        <v>nezadáno</v>
      </c>
      <c r="D54" s="8">
        <f>IF(zony!AC54=1,IF(F54="A",AA54,IF(F54="B",AG54,0)),0)</f>
        <v>0</v>
      </c>
      <c r="E54" s="25" t="str">
        <f>IF(zony!AC54=1,IF(AND(AD54=-1,F54="B",AB54=-1),"chyba MF",IF(AND(F54="B",AC54=1,AE54=-1,AB54=-1),"chyba FCC",IF(D54&gt;1,"větší než 1!","ok"))),"nedef. zóna")</f>
        <v>nedef. zóna</v>
      </c>
      <c r="F54" s="46" t="s">
        <v>147</v>
      </c>
      <c r="G54" s="38"/>
      <c r="H54" s="20" t="s">
        <v>468</v>
      </c>
      <c r="I54" s="150"/>
      <c r="J54" s="20" t="s">
        <v>71</v>
      </c>
      <c r="K54" s="151"/>
      <c r="AA54">
        <f t="shared" si="7"/>
        <v>0</v>
      </c>
      <c r="AB54">
        <f t="shared" si="8"/>
        <v>1</v>
      </c>
      <c r="AC54">
        <f t="shared" si="9"/>
        <v>0</v>
      </c>
      <c r="AD54">
        <f t="shared" si="10"/>
        <v>-1</v>
      </c>
      <c r="AE54">
        <f t="shared" si="11"/>
        <v>-1</v>
      </c>
      <c r="AF54">
        <f t="shared" si="12"/>
        <v>0</v>
      </c>
      <c r="AG54">
        <f t="shared" si="13"/>
        <v>1</v>
      </c>
    </row>
    <row r="55" spans="2:33" x14ac:dyDescent="0.2">
      <c r="B55">
        <v>36</v>
      </c>
      <c r="C55" s="9" t="str">
        <f>IF(zony!AC55=0,"nezadáno",zony!D55)</f>
        <v>nezadáno</v>
      </c>
      <c r="D55" s="8">
        <f>IF(zony!AC55=1,IF(F55="A",AA55,IF(F55="B",AG55,0)),0)</f>
        <v>0</v>
      </c>
      <c r="E55" s="25" t="str">
        <f>IF(zony!AC55=1,IF(AND(AD55=-1,F55="B",AB55=-1),"chyba MF",IF(AND(F55="B",AC55=1,AE55=-1,AB55=-1),"chyba FCC",IF(D55&gt;1,"větší než 1!","ok"))),"nedef. zóna")</f>
        <v>nedef. zóna</v>
      </c>
      <c r="F55" s="46" t="s">
        <v>147</v>
      </c>
      <c r="G55" s="38"/>
      <c r="H55" s="20" t="s">
        <v>468</v>
      </c>
      <c r="I55" s="150"/>
      <c r="J55" s="20" t="s">
        <v>71</v>
      </c>
      <c r="K55" s="151"/>
      <c r="AA55">
        <f t="shared" si="7"/>
        <v>0</v>
      </c>
      <c r="AB55">
        <f t="shared" si="8"/>
        <v>1</v>
      </c>
      <c r="AC55">
        <f t="shared" si="9"/>
        <v>0</v>
      </c>
      <c r="AD55">
        <f t="shared" si="10"/>
        <v>-1</v>
      </c>
      <c r="AE55">
        <f t="shared" si="11"/>
        <v>-1</v>
      </c>
      <c r="AF55">
        <f t="shared" si="12"/>
        <v>0</v>
      </c>
      <c r="AG55">
        <f t="shared" si="13"/>
        <v>1</v>
      </c>
    </row>
    <row r="56" spans="2:33" x14ac:dyDescent="0.2">
      <c r="B56">
        <v>37</v>
      </c>
      <c r="C56" s="9" t="str">
        <f>IF(zony!AC56=0,"nezadáno",zony!D56)</f>
        <v>nezadáno</v>
      </c>
      <c r="D56" s="8">
        <f>IF(zony!AC56=1,IF(F56="A",AA56,IF(F56="B",AG56,0)),0)</f>
        <v>0</v>
      </c>
      <c r="E56" s="25" t="str">
        <f>IF(zony!AC56=1,IF(AND(AD56=-1,F56="B",AB56=-1),"chyba MF",IF(AND(F56="B",AC56=1,AE56=-1,AB56=-1),"chyba FCC",IF(D56&gt;1,"větší než 1!","ok"))),"nedef. zóna")</f>
        <v>nedef. zóna</v>
      </c>
      <c r="F56" s="46" t="s">
        <v>147</v>
      </c>
      <c r="G56" s="38"/>
      <c r="H56" s="20" t="s">
        <v>468</v>
      </c>
      <c r="I56" s="150"/>
      <c r="J56" s="20" t="s">
        <v>71</v>
      </c>
      <c r="K56" s="151"/>
      <c r="AA56">
        <f t="shared" si="7"/>
        <v>0</v>
      </c>
      <c r="AB56">
        <f t="shared" si="8"/>
        <v>1</v>
      </c>
      <c r="AC56">
        <f t="shared" si="9"/>
        <v>0</v>
      </c>
      <c r="AD56">
        <f t="shared" si="10"/>
        <v>-1</v>
      </c>
      <c r="AE56">
        <f t="shared" si="11"/>
        <v>-1</v>
      </c>
      <c r="AF56">
        <f t="shared" si="12"/>
        <v>0</v>
      </c>
      <c r="AG56">
        <f t="shared" si="13"/>
        <v>1</v>
      </c>
    </row>
    <row r="57" spans="2:33" x14ac:dyDescent="0.2">
      <c r="B57">
        <v>38</v>
      </c>
      <c r="C57" s="9" t="str">
        <f>IF(zony!AC57=0,"nezadáno",zony!D57)</f>
        <v>nezadáno</v>
      </c>
      <c r="D57" s="8">
        <f>IF(zony!AC57=1,IF(F57="A",AA57,IF(F57="B",AG57,0)),0)</f>
        <v>0</v>
      </c>
      <c r="E57" s="25" t="str">
        <f>IF(zony!AC57=1,IF(AND(AD57=-1,F57="B",AB57=-1),"chyba MF",IF(AND(F57="B",AC57=1,AE57=-1,AB57=-1),"chyba FCC",IF(D57&gt;1,"větší než 1!","ok"))),"nedef. zóna")</f>
        <v>nedef. zóna</v>
      </c>
      <c r="F57" s="46" t="s">
        <v>147</v>
      </c>
      <c r="G57" s="38"/>
      <c r="H57" s="20" t="s">
        <v>468</v>
      </c>
      <c r="I57" s="150"/>
      <c r="J57" s="20" t="s">
        <v>71</v>
      </c>
      <c r="K57" s="151"/>
      <c r="AA57">
        <f t="shared" si="7"/>
        <v>0</v>
      </c>
      <c r="AB57">
        <f t="shared" si="8"/>
        <v>1</v>
      </c>
      <c r="AC57">
        <f t="shared" si="9"/>
        <v>0</v>
      </c>
      <c r="AD57">
        <f t="shared" si="10"/>
        <v>-1</v>
      </c>
      <c r="AE57">
        <f t="shared" si="11"/>
        <v>-1</v>
      </c>
      <c r="AF57">
        <f t="shared" si="12"/>
        <v>0</v>
      </c>
      <c r="AG57">
        <f t="shared" si="13"/>
        <v>1</v>
      </c>
    </row>
    <row r="58" spans="2:33" x14ac:dyDescent="0.2">
      <c r="B58">
        <v>39</v>
      </c>
      <c r="C58" s="9" t="str">
        <f>IF(zony!AC58=0,"nezadáno",zony!D58)</f>
        <v>nezadáno</v>
      </c>
      <c r="D58" s="8">
        <f>IF(zony!AC58=1,IF(F58="A",AA58,IF(F58="B",AG58,0)),0)</f>
        <v>0</v>
      </c>
      <c r="E58" s="25" t="str">
        <f>IF(zony!AC58=1,IF(AND(AD58=-1,F58="B",AB58=-1),"chyba MF",IF(AND(F58="B",AC58=1,AE58=-1,AB58=-1),"chyba FCC",IF(D58&gt;1,"větší než 1!","ok"))),"nedef. zóna")</f>
        <v>nedef. zóna</v>
      </c>
      <c r="F58" s="46" t="s">
        <v>147</v>
      </c>
      <c r="G58" s="38"/>
      <c r="H58" s="20" t="s">
        <v>468</v>
      </c>
      <c r="I58" s="150"/>
      <c r="J58" s="20" t="s">
        <v>71</v>
      </c>
      <c r="K58" s="151"/>
      <c r="AA58">
        <f t="shared" si="7"/>
        <v>0</v>
      </c>
      <c r="AB58">
        <f t="shared" si="8"/>
        <v>1</v>
      </c>
      <c r="AC58">
        <f t="shared" si="9"/>
        <v>0</v>
      </c>
      <c r="AD58">
        <f t="shared" si="10"/>
        <v>-1</v>
      </c>
      <c r="AE58">
        <f t="shared" si="11"/>
        <v>-1</v>
      </c>
      <c r="AF58">
        <f t="shared" si="12"/>
        <v>0</v>
      </c>
      <c r="AG58">
        <f t="shared" si="13"/>
        <v>1</v>
      </c>
    </row>
    <row r="59" spans="2:33" x14ac:dyDescent="0.2">
      <c r="B59">
        <v>40</v>
      </c>
      <c r="C59" s="9" t="str">
        <f>IF(zony!AC59=0,"nezadáno",zony!D59)</f>
        <v>nezadáno</v>
      </c>
      <c r="D59" s="8">
        <f>IF(zony!AC59=1,IF(F59="A",AA59,IF(F59="B",AG59,0)),0)</f>
        <v>0</v>
      </c>
      <c r="E59" s="25" t="str">
        <f>IF(zony!AC59=1,IF(AND(AD59=-1,F59="B",AB59=-1),"chyba MF",IF(AND(F59="B",AC59=1,AE59=-1,AB59=-1),"chyba FCC",IF(D59&gt;1,"větší než 1!","ok"))),"nedef. zóna")</f>
        <v>nedef. zóna</v>
      </c>
      <c r="F59" s="46" t="s">
        <v>147</v>
      </c>
      <c r="G59" s="38"/>
      <c r="H59" s="20" t="s">
        <v>468</v>
      </c>
      <c r="I59" s="150"/>
      <c r="J59" s="20" t="s">
        <v>71</v>
      </c>
      <c r="K59" s="151"/>
      <c r="AA59">
        <f t="shared" si="7"/>
        <v>0</v>
      </c>
      <c r="AB59">
        <f t="shared" si="8"/>
        <v>1</v>
      </c>
      <c r="AC59">
        <f t="shared" si="9"/>
        <v>0</v>
      </c>
      <c r="AD59">
        <f t="shared" si="10"/>
        <v>-1</v>
      </c>
      <c r="AE59">
        <f t="shared" si="11"/>
        <v>-1</v>
      </c>
      <c r="AF59">
        <f t="shared" si="12"/>
        <v>0</v>
      </c>
      <c r="AG59">
        <f t="shared" si="13"/>
        <v>1</v>
      </c>
    </row>
    <row r="60" spans="2:33" x14ac:dyDescent="0.2">
      <c r="B60">
        <v>41</v>
      </c>
      <c r="C60" s="9" t="str">
        <f>IF(zony!AC60=0,"nezadáno",zony!D60)</f>
        <v>nezadáno</v>
      </c>
      <c r="D60" s="8">
        <f>IF(zony!AC60=1,IF(F60="A",AA60,IF(F60="B",AG60,0)),0)</f>
        <v>0</v>
      </c>
      <c r="E60" s="25" t="str">
        <f>IF(zony!AC60=1,IF(AND(AD60=-1,F60="B",AB60=-1),"chyba MF",IF(AND(F60="B",AC60=1,AE60=-1,AB60=-1),"chyba FCC",IF(D60&gt;1,"větší než 1!","ok"))),"nedef. zóna")</f>
        <v>nedef. zóna</v>
      </c>
      <c r="F60" s="46" t="s">
        <v>147</v>
      </c>
      <c r="G60" s="38"/>
      <c r="H60" s="20" t="s">
        <v>468</v>
      </c>
      <c r="I60" s="150"/>
      <c r="J60" s="20" t="s">
        <v>71</v>
      </c>
      <c r="K60" s="151"/>
      <c r="AA60">
        <f t="shared" si="7"/>
        <v>0</v>
      </c>
      <c r="AB60">
        <f t="shared" si="8"/>
        <v>1</v>
      </c>
      <c r="AC60">
        <f t="shared" si="9"/>
        <v>0</v>
      </c>
      <c r="AD60">
        <f t="shared" si="10"/>
        <v>-1</v>
      </c>
      <c r="AE60">
        <f t="shared" si="11"/>
        <v>-1</v>
      </c>
      <c r="AF60">
        <f t="shared" si="12"/>
        <v>0</v>
      </c>
      <c r="AG60">
        <f t="shared" si="13"/>
        <v>1</v>
      </c>
    </row>
    <row r="61" spans="2:33" x14ac:dyDescent="0.2">
      <c r="B61">
        <v>42</v>
      </c>
      <c r="C61" s="9" t="str">
        <f>IF(zony!AC61=0,"nezadáno",zony!D61)</f>
        <v>nezadáno</v>
      </c>
      <c r="D61" s="8">
        <f>IF(zony!AC61=1,IF(F61="A",AA61,IF(F61="B",AG61,0)),0)</f>
        <v>0</v>
      </c>
      <c r="E61" s="25" t="str">
        <f>IF(zony!AC61=1,IF(AND(AD61=-1,F61="B",AB61=-1),"chyba MF",IF(AND(F61="B",AC61=1,AE61=-1,AB61=-1),"chyba FCC",IF(D61&gt;1,"větší než 1!","ok"))),"nedef. zóna")</f>
        <v>nedef. zóna</v>
      </c>
      <c r="F61" s="46" t="s">
        <v>147</v>
      </c>
      <c r="G61" s="38"/>
      <c r="H61" s="20" t="s">
        <v>468</v>
      </c>
      <c r="I61" s="150"/>
      <c r="J61" s="20" t="s">
        <v>71</v>
      </c>
      <c r="K61" s="151"/>
      <c r="AA61">
        <f t="shared" si="7"/>
        <v>0</v>
      </c>
      <c r="AB61">
        <f t="shared" si="8"/>
        <v>1</v>
      </c>
      <c r="AC61">
        <f t="shared" si="9"/>
        <v>0</v>
      </c>
      <c r="AD61">
        <f t="shared" si="10"/>
        <v>-1</v>
      </c>
      <c r="AE61">
        <f t="shared" si="11"/>
        <v>-1</v>
      </c>
      <c r="AF61">
        <f t="shared" si="12"/>
        <v>0</v>
      </c>
      <c r="AG61">
        <f t="shared" si="13"/>
        <v>1</v>
      </c>
    </row>
    <row r="62" spans="2:33" x14ac:dyDescent="0.2">
      <c r="B62">
        <v>43</v>
      </c>
      <c r="C62" s="9" t="str">
        <f>IF(zony!AC62=0,"nezadáno",zony!D62)</f>
        <v>nezadáno</v>
      </c>
      <c r="D62" s="8">
        <f>IF(zony!AC62=1,IF(F62="A",AA62,IF(F62="B",AG62,0)),0)</f>
        <v>0</v>
      </c>
      <c r="E62" s="25" t="str">
        <f>IF(zony!AC62=1,IF(AND(AD62=-1,F62="B",AB62=-1),"chyba MF",IF(AND(F62="B",AC62=1,AE62=-1,AB62=-1),"chyba FCC",IF(D62&gt;1,"větší než 1!","ok"))),"nedef. zóna")</f>
        <v>nedef. zóna</v>
      </c>
      <c r="F62" s="46" t="s">
        <v>147</v>
      </c>
      <c r="G62" s="38"/>
      <c r="H62" s="20" t="s">
        <v>468</v>
      </c>
      <c r="I62" s="150"/>
      <c r="J62" s="20" t="s">
        <v>71</v>
      </c>
      <c r="K62" s="151"/>
      <c r="AA62">
        <f t="shared" si="7"/>
        <v>0</v>
      </c>
      <c r="AB62">
        <f t="shared" si="8"/>
        <v>1</v>
      </c>
      <c r="AC62">
        <f t="shared" si="9"/>
        <v>0</v>
      </c>
      <c r="AD62">
        <f t="shared" si="10"/>
        <v>-1</v>
      </c>
      <c r="AE62">
        <f t="shared" si="11"/>
        <v>-1</v>
      </c>
      <c r="AF62">
        <f t="shared" si="12"/>
        <v>0</v>
      </c>
      <c r="AG62">
        <f t="shared" si="13"/>
        <v>1</v>
      </c>
    </row>
    <row r="63" spans="2:33" x14ac:dyDescent="0.2">
      <c r="B63">
        <v>44</v>
      </c>
      <c r="C63" s="9" t="str">
        <f>IF(zony!AC63=0,"nezadáno",zony!D63)</f>
        <v>nezadáno</v>
      </c>
      <c r="D63" s="8">
        <f>IF(zony!AC63=1,IF(F63="A",AA63,IF(F63="B",AG63,0)),0)</f>
        <v>0</v>
      </c>
      <c r="E63" s="25" t="str">
        <f>IF(zony!AC63=1,IF(AND(AD63=-1,F63="B",AB63=-1),"chyba MF",IF(AND(F63="B",AC63=1,AE63=-1,AB63=-1),"chyba FCC",IF(D63&gt;1,"větší než 1!","ok"))),"nedef. zóna")</f>
        <v>nedef. zóna</v>
      </c>
      <c r="F63" s="46" t="s">
        <v>147</v>
      </c>
      <c r="G63" s="38"/>
      <c r="H63" s="20" t="s">
        <v>468</v>
      </c>
      <c r="I63" s="150"/>
      <c r="J63" s="20" t="s">
        <v>71</v>
      </c>
      <c r="K63" s="151"/>
      <c r="AA63">
        <f t="shared" si="7"/>
        <v>0</v>
      </c>
      <c r="AB63">
        <f t="shared" si="8"/>
        <v>1</v>
      </c>
      <c r="AC63">
        <f t="shared" si="9"/>
        <v>0</v>
      </c>
      <c r="AD63">
        <f t="shared" si="10"/>
        <v>-1</v>
      </c>
      <c r="AE63">
        <f t="shared" si="11"/>
        <v>-1</v>
      </c>
      <c r="AF63">
        <f t="shared" si="12"/>
        <v>0</v>
      </c>
      <c r="AG63">
        <f t="shared" si="13"/>
        <v>1</v>
      </c>
    </row>
    <row r="64" spans="2:33" x14ac:dyDescent="0.2">
      <c r="B64">
        <v>45</v>
      </c>
      <c r="C64" s="9" t="str">
        <f>IF(zony!AC64=0,"nezadáno",zony!D64)</f>
        <v>nezadáno</v>
      </c>
      <c r="D64" s="8">
        <f>IF(zony!AC64=1,IF(F64="A",AA64,IF(F64="B",AG64,0)),0)</f>
        <v>0</v>
      </c>
      <c r="E64" s="25" t="str">
        <f>IF(zony!AC64=1,IF(AND(AD64=-1,F64="B",AB64=-1),"chyba MF",IF(AND(F64="B",AC64=1,AE64=-1,AB64=-1),"chyba FCC",IF(D64&gt;1,"větší než 1!","ok"))),"nedef. zóna")</f>
        <v>nedef. zóna</v>
      </c>
      <c r="F64" s="46" t="s">
        <v>147</v>
      </c>
      <c r="G64" s="38"/>
      <c r="H64" s="20" t="s">
        <v>468</v>
      </c>
      <c r="I64" s="150"/>
      <c r="J64" s="20" t="s">
        <v>71</v>
      </c>
      <c r="K64" s="151"/>
      <c r="AA64">
        <f t="shared" si="7"/>
        <v>0</v>
      </c>
      <c r="AB64">
        <f t="shared" si="8"/>
        <v>1</v>
      </c>
      <c r="AC64">
        <f t="shared" si="9"/>
        <v>0</v>
      </c>
      <c r="AD64">
        <f t="shared" si="10"/>
        <v>-1</v>
      </c>
      <c r="AE64">
        <f t="shared" si="11"/>
        <v>-1</v>
      </c>
      <c r="AF64">
        <f t="shared" si="12"/>
        <v>0</v>
      </c>
      <c r="AG64">
        <f t="shared" si="13"/>
        <v>1</v>
      </c>
    </row>
    <row r="65" spans="2:33" x14ac:dyDescent="0.2">
      <c r="B65">
        <v>46</v>
      </c>
      <c r="C65" s="9" t="str">
        <f>IF(zony!AC65=0,"nezadáno",zony!D65)</f>
        <v>nezadáno</v>
      </c>
      <c r="D65" s="8">
        <f>IF(zony!AC65=1,IF(F65="A",AA65,IF(F65="B",AG65,0)),0)</f>
        <v>0</v>
      </c>
      <c r="E65" s="25" t="str">
        <f>IF(zony!AC65=1,IF(AND(AD65=-1,F65="B",AB65=-1),"chyba MF",IF(AND(F65="B",AC65=1,AE65=-1,AB65=-1),"chyba FCC",IF(D65&gt;1,"větší než 1!","ok"))),"nedef. zóna")</f>
        <v>nedef. zóna</v>
      </c>
      <c r="F65" s="46" t="s">
        <v>147</v>
      </c>
      <c r="G65" s="38"/>
      <c r="H65" s="20" t="s">
        <v>468</v>
      </c>
      <c r="I65" s="150"/>
      <c r="J65" s="20" t="s">
        <v>71</v>
      </c>
      <c r="K65" s="151"/>
      <c r="AA65">
        <f t="shared" si="7"/>
        <v>0</v>
      </c>
      <c r="AB65">
        <f t="shared" si="8"/>
        <v>1</v>
      </c>
      <c r="AC65">
        <f t="shared" si="9"/>
        <v>0</v>
      </c>
      <c r="AD65">
        <f t="shared" si="10"/>
        <v>-1</v>
      </c>
      <c r="AE65">
        <f t="shared" si="11"/>
        <v>-1</v>
      </c>
      <c r="AF65">
        <f t="shared" si="12"/>
        <v>0</v>
      </c>
      <c r="AG65">
        <f t="shared" si="13"/>
        <v>1</v>
      </c>
    </row>
    <row r="66" spans="2:33" x14ac:dyDescent="0.2">
      <c r="B66">
        <v>47</v>
      </c>
      <c r="C66" s="9" t="str">
        <f>IF(zony!AC66=0,"nezadáno",zony!D66)</f>
        <v>nezadáno</v>
      </c>
      <c r="D66" s="8">
        <f>IF(zony!AC66=1,IF(F66="A",AA66,IF(F66="B",AG66,0)),0)</f>
        <v>0</v>
      </c>
      <c r="E66" s="25" t="str">
        <f>IF(zony!AC66=1,IF(AND(AD66=-1,F66="B",AB66=-1),"chyba MF",IF(AND(F66="B",AC66=1,AE66=-1,AB66=-1),"chyba FCC",IF(D66&gt;1,"větší než 1!","ok"))),"nedef. zóna")</f>
        <v>nedef. zóna</v>
      </c>
      <c r="F66" s="46" t="s">
        <v>147</v>
      </c>
      <c r="G66" s="38"/>
      <c r="H66" s="20" t="s">
        <v>468</v>
      </c>
      <c r="I66" s="150"/>
      <c r="J66" s="20" t="s">
        <v>71</v>
      </c>
      <c r="K66" s="151"/>
      <c r="AA66">
        <f t="shared" si="7"/>
        <v>0</v>
      </c>
      <c r="AB66">
        <f t="shared" si="8"/>
        <v>1</v>
      </c>
      <c r="AC66">
        <f t="shared" si="9"/>
        <v>0</v>
      </c>
      <c r="AD66">
        <f t="shared" si="10"/>
        <v>-1</v>
      </c>
      <c r="AE66">
        <f t="shared" si="11"/>
        <v>-1</v>
      </c>
      <c r="AF66">
        <f t="shared" si="12"/>
        <v>0</v>
      </c>
      <c r="AG66">
        <f t="shared" si="13"/>
        <v>1</v>
      </c>
    </row>
    <row r="67" spans="2:33" x14ac:dyDescent="0.2">
      <c r="B67">
        <v>48</v>
      </c>
      <c r="C67" s="9" t="str">
        <f>IF(zony!AC67=0,"nezadáno",zony!D67)</f>
        <v>nezadáno</v>
      </c>
      <c r="D67" s="8">
        <f>IF(zony!AC67=1,IF(F67="A",AA67,IF(F67="B",AG67,0)),0)</f>
        <v>0</v>
      </c>
      <c r="E67" s="25" t="str">
        <f>IF(zony!AC67=1,IF(AND(AD67=-1,F67="B",AB67=-1),"chyba MF",IF(AND(F67="B",AC67=1,AE67=-1,AB67=-1),"chyba FCC",IF(D67&gt;1,"větší než 1!","ok"))),"nedef. zóna")</f>
        <v>nedef. zóna</v>
      </c>
      <c r="F67" s="46" t="s">
        <v>147</v>
      </c>
      <c r="G67" s="38"/>
      <c r="H67" s="20" t="s">
        <v>468</v>
      </c>
      <c r="I67" s="150"/>
      <c r="J67" s="20" t="s">
        <v>71</v>
      </c>
      <c r="K67" s="151"/>
      <c r="AA67">
        <f t="shared" si="7"/>
        <v>0</v>
      </c>
      <c r="AB67">
        <f t="shared" si="8"/>
        <v>1</v>
      </c>
      <c r="AC67">
        <f t="shared" si="9"/>
        <v>0</v>
      </c>
      <c r="AD67">
        <f t="shared" si="10"/>
        <v>-1</v>
      </c>
      <c r="AE67">
        <f t="shared" si="11"/>
        <v>-1</v>
      </c>
      <c r="AF67">
        <f t="shared" si="12"/>
        <v>0</v>
      </c>
      <c r="AG67">
        <f t="shared" si="13"/>
        <v>1</v>
      </c>
    </row>
    <row r="68" spans="2:33" x14ac:dyDescent="0.2">
      <c r="B68">
        <v>49</v>
      </c>
      <c r="C68" s="9" t="str">
        <f>IF(zony!AC68=0,"nezadáno",zony!D68)</f>
        <v>nezadáno</v>
      </c>
      <c r="D68" s="8">
        <f>IF(zony!AC68=1,IF(F68="A",AA68,IF(F68="B",AG68,0)),0)</f>
        <v>0</v>
      </c>
      <c r="E68" s="25" t="str">
        <f>IF(zony!AC68=1,IF(AND(AD68=-1,F68="B",AB68=-1),"chyba MF",IF(AND(F68="B",AC68=1,AE68=-1,AB68=-1),"chyba FCC",IF(D68&gt;1,"větší než 1!","ok"))),"nedef. zóna")</f>
        <v>nedef. zóna</v>
      </c>
      <c r="F68" s="46" t="s">
        <v>147</v>
      </c>
      <c r="G68" s="38"/>
      <c r="H68" s="20" t="s">
        <v>468</v>
      </c>
      <c r="I68" s="150"/>
      <c r="J68" s="20" t="s">
        <v>71</v>
      </c>
      <c r="K68" s="151"/>
      <c r="AA68">
        <f t="shared" si="7"/>
        <v>0</v>
      </c>
      <c r="AB68">
        <f t="shared" si="8"/>
        <v>1</v>
      </c>
      <c r="AC68">
        <f t="shared" si="9"/>
        <v>0</v>
      </c>
      <c r="AD68">
        <f t="shared" si="10"/>
        <v>-1</v>
      </c>
      <c r="AE68">
        <f t="shared" si="11"/>
        <v>-1</v>
      </c>
      <c r="AF68">
        <f t="shared" si="12"/>
        <v>0</v>
      </c>
      <c r="AG68">
        <f t="shared" si="13"/>
        <v>1</v>
      </c>
    </row>
    <row r="69" spans="2:33" x14ac:dyDescent="0.2">
      <c r="B69">
        <v>50</v>
      </c>
      <c r="C69" s="9" t="str">
        <f>IF(zony!AC69=0,"nezadáno",zony!D69)</f>
        <v>nezadáno</v>
      </c>
      <c r="D69" s="8">
        <f>IF(zony!AC69=1,IF(F69="A",AA69,IF(F69="B",AG69,0)),0)</f>
        <v>0</v>
      </c>
      <c r="E69" s="25" t="str">
        <f>IF(zony!AC69=1,IF(AND(AD69=-1,F69="B",AB69=-1),"chyba MF",IF(AND(F69="B",AC69=1,AE69=-1,AB69=-1),"chyba FCC",IF(D69&gt;1,"větší než 1!","ok"))),"nedef. zóna")</f>
        <v>nedef. zóna</v>
      </c>
      <c r="F69" s="46" t="s">
        <v>147</v>
      </c>
      <c r="G69" s="38"/>
      <c r="H69" s="20" t="s">
        <v>468</v>
      </c>
      <c r="I69" s="150"/>
      <c r="J69" s="20" t="s">
        <v>71</v>
      </c>
      <c r="K69" s="151"/>
      <c r="AA69">
        <f t="shared" si="7"/>
        <v>0</v>
      </c>
      <c r="AB69">
        <f t="shared" si="8"/>
        <v>1</v>
      </c>
      <c r="AC69">
        <f t="shared" si="9"/>
        <v>0</v>
      </c>
      <c r="AD69">
        <f t="shared" si="10"/>
        <v>-1</v>
      </c>
      <c r="AE69">
        <f t="shared" si="11"/>
        <v>-1</v>
      </c>
      <c r="AF69">
        <f t="shared" si="12"/>
        <v>0</v>
      </c>
      <c r="AG69">
        <f t="shared" si="13"/>
        <v>1</v>
      </c>
    </row>
  </sheetData>
  <sheetProtection sheet="1" objects="1" scenarios="1"/>
  <protectedRanges>
    <protectedRange sqref="F20:K69" name="fc"/>
  </protectedRanges>
  <mergeCells count="2">
    <mergeCell ref="J18:K18"/>
    <mergeCell ref="H17:K17"/>
  </mergeCells>
  <conditionalFormatting sqref="C20:C69">
    <cfRule type="containsText" dxfId="11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sqref="H20:H69">
      <formula1>fcbezs</formula1>
    </dataValidation>
    <dataValidation type="list" allowBlank="1" showInputMessage="1" showErrorMessage="1" sqref="F20:F69">
      <formula1>fcabc</formula1>
    </dataValidation>
    <dataValidation type="list" allowBlank="1" showInputMessage="1" showErrorMessage="1" sqref="J20:J69">
      <formula1>fcucinnost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G70"/>
  <sheetViews>
    <sheetView zoomScale="140" zoomScaleNormal="14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E3" sqref="E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5.7109375" customWidth="1"/>
    <col min="5" max="9" width="8.7109375" customWidth="1"/>
    <col min="10" max="12" width="11.28515625" customWidth="1"/>
    <col min="13" max="19" width="10" customWidth="1"/>
    <col min="20" max="24" width="12.7109375" customWidth="1"/>
    <col min="27" max="27" width="0" hidden="1" customWidth="1"/>
    <col min="28" max="28" width="20.7109375" hidden="1" customWidth="1"/>
    <col min="29" max="78" width="0" hidden="1" customWidth="1"/>
  </cols>
  <sheetData>
    <row r="1" spans="1:24" ht="4.9000000000000004" customHeight="1" x14ac:dyDescent="0.2"/>
    <row r="2" spans="1:24" s="166" customFormat="1" ht="23.45" customHeight="1" x14ac:dyDescent="0.2">
      <c r="A2" s="165">
        <v>8</v>
      </c>
      <c r="B2" s="165" t="s">
        <v>7</v>
      </c>
      <c r="F2" s="167" t="s">
        <v>701</v>
      </c>
      <c r="L2" s="168" t="s">
        <v>702</v>
      </c>
    </row>
    <row r="4" spans="1:24" x14ac:dyDescent="0.2">
      <c r="B4" s="12" t="s">
        <v>9</v>
      </c>
      <c r="C4" s="28" t="s">
        <v>703</v>
      </c>
      <c r="D4" s="12"/>
      <c r="E4" s="12"/>
      <c r="F4" s="6"/>
      <c r="G4" s="6"/>
    </row>
    <row r="5" spans="1:24" x14ac:dyDescent="0.2">
      <c r="B5" s="12" t="s">
        <v>704</v>
      </c>
      <c r="C5" s="12" t="s">
        <v>705</v>
      </c>
      <c r="D5" s="12"/>
      <c r="E5" s="12"/>
      <c r="F5" s="6"/>
      <c r="G5" s="6"/>
    </row>
    <row r="6" spans="1:24" x14ac:dyDescent="0.2">
      <c r="B6" s="12" t="s">
        <v>678</v>
      </c>
      <c r="C6" s="12" t="s">
        <v>706</v>
      </c>
      <c r="D6" s="12"/>
      <c r="E6" s="12"/>
      <c r="F6" s="6"/>
      <c r="G6" s="6"/>
    </row>
    <row r="7" spans="1:24" x14ac:dyDescent="0.2">
      <c r="B7" s="33"/>
      <c r="C7" s="102" t="s">
        <v>707</v>
      </c>
      <c r="D7" s="33"/>
      <c r="E7" s="33"/>
      <c r="F7" s="5"/>
      <c r="G7" s="5"/>
    </row>
    <row r="8" spans="1:24" ht="14.25" x14ac:dyDescent="0.2">
      <c r="B8" s="12"/>
      <c r="C8" s="12" t="s">
        <v>708</v>
      </c>
      <c r="D8" s="12"/>
      <c r="E8" s="12"/>
    </row>
    <row r="9" spans="1:24" x14ac:dyDescent="0.2">
      <c r="B9" s="12"/>
      <c r="C9" s="12"/>
      <c r="D9" s="12"/>
      <c r="E9" s="12"/>
      <c r="F9" s="6"/>
      <c r="G9" s="2"/>
    </row>
    <row r="10" spans="1:24" hidden="1" x14ac:dyDescent="0.2">
      <c r="B10" s="12"/>
      <c r="C10" s="12"/>
      <c r="D10" s="12"/>
      <c r="E10" s="12"/>
      <c r="F10" s="6"/>
    </row>
    <row r="11" spans="1:24" hidden="1" x14ac:dyDescent="0.2">
      <c r="C11" s="6"/>
      <c r="D11" s="6"/>
      <c r="E11" s="6"/>
      <c r="F11" s="6"/>
    </row>
    <row r="12" spans="1:24" hidden="1" x14ac:dyDescent="0.2">
      <c r="C12" s="6"/>
      <c r="D12" s="6"/>
      <c r="E12" s="6"/>
      <c r="F12" s="6"/>
    </row>
    <row r="13" spans="1:24" hidden="1" x14ac:dyDescent="0.2">
      <c r="C13" s="6"/>
      <c r="D13" s="6"/>
      <c r="E13" s="6"/>
      <c r="F13" s="6"/>
    </row>
    <row r="14" spans="1:24" hidden="1" x14ac:dyDescent="0.2">
      <c r="C14" s="6"/>
      <c r="D14" s="6"/>
      <c r="E14" s="6"/>
      <c r="F14" s="6"/>
    </row>
    <row r="15" spans="1:24" hidden="1" x14ac:dyDescent="0.2">
      <c r="C15" s="6"/>
      <c r="D15" s="6"/>
      <c r="E15" s="6"/>
      <c r="F15" s="6"/>
    </row>
    <row r="16" spans="1:24" x14ac:dyDescent="0.2">
      <c r="D16" s="86"/>
      <c r="E16" s="87" t="s">
        <v>73</v>
      </c>
      <c r="F16" s="193" t="s">
        <v>0</v>
      </c>
      <c r="G16" s="194"/>
      <c r="H16" s="87" t="s">
        <v>74</v>
      </c>
      <c r="I16" s="87" t="s">
        <v>660</v>
      </c>
      <c r="J16" s="87" t="s">
        <v>75</v>
      </c>
      <c r="K16" s="87" t="s">
        <v>76</v>
      </c>
      <c r="L16" s="87" t="s">
        <v>75</v>
      </c>
      <c r="M16" s="195" t="s">
        <v>77</v>
      </c>
      <c r="N16" s="195"/>
      <c r="O16" s="195"/>
      <c r="P16" s="195"/>
      <c r="Q16" s="195"/>
      <c r="R16" s="195"/>
      <c r="S16" s="195"/>
      <c r="T16" s="195" t="s">
        <v>78</v>
      </c>
      <c r="U16" s="195"/>
      <c r="V16" s="195"/>
      <c r="W16" s="195"/>
      <c r="X16" s="195"/>
    </row>
    <row r="17" spans="2:59" x14ac:dyDescent="0.2">
      <c r="D17" s="85"/>
      <c r="E17" s="85" t="s">
        <v>79</v>
      </c>
      <c r="F17" s="42" t="s">
        <v>80</v>
      </c>
      <c r="G17" s="42" t="s">
        <v>81</v>
      </c>
      <c r="H17" s="85" t="s">
        <v>82</v>
      </c>
      <c r="I17" s="85" t="s">
        <v>661</v>
      </c>
      <c r="J17" s="85" t="s">
        <v>83</v>
      </c>
      <c r="K17" s="85" t="s">
        <v>84</v>
      </c>
      <c r="L17" s="85" t="s">
        <v>85</v>
      </c>
      <c r="M17" s="85" t="s">
        <v>82</v>
      </c>
      <c r="N17" s="85" t="s">
        <v>518</v>
      </c>
      <c r="O17" s="85" t="s">
        <v>85</v>
      </c>
      <c r="P17" s="85" t="s">
        <v>519</v>
      </c>
      <c r="Q17" s="85" t="s">
        <v>88</v>
      </c>
      <c r="R17" s="85" t="s">
        <v>88</v>
      </c>
      <c r="S17" s="85" t="s">
        <v>88</v>
      </c>
      <c r="T17" s="85" t="s">
        <v>82</v>
      </c>
      <c r="U17" s="85" t="s">
        <v>86</v>
      </c>
      <c r="V17" s="85" t="s">
        <v>85</v>
      </c>
      <c r="W17" s="85" t="s">
        <v>87</v>
      </c>
      <c r="X17" s="85" t="s">
        <v>88</v>
      </c>
    </row>
    <row r="18" spans="2:59" ht="15.75" x14ac:dyDescent="0.3">
      <c r="D18" s="43"/>
      <c r="E18" s="131" t="s">
        <v>89</v>
      </c>
      <c r="F18" s="131" t="s">
        <v>528</v>
      </c>
      <c r="G18" s="131" t="s">
        <v>529</v>
      </c>
      <c r="H18" s="131" t="s">
        <v>1</v>
      </c>
      <c r="I18" s="131" t="s">
        <v>662</v>
      </c>
      <c r="J18" s="131" t="s">
        <v>525</v>
      </c>
      <c r="K18" s="131" t="s">
        <v>530</v>
      </c>
      <c r="L18" s="131" t="s">
        <v>527</v>
      </c>
      <c r="M18" s="131" t="s">
        <v>606</v>
      </c>
      <c r="N18" s="131" t="s">
        <v>605</v>
      </c>
      <c r="O18" s="131" t="s">
        <v>604</v>
      </c>
      <c r="P18" s="131" t="s">
        <v>603</v>
      </c>
      <c r="Q18" s="131" t="s">
        <v>90</v>
      </c>
      <c r="R18" s="131" t="s">
        <v>90</v>
      </c>
      <c r="S18" s="131" t="s">
        <v>90</v>
      </c>
      <c r="T18" s="131" t="s">
        <v>602</v>
      </c>
      <c r="U18" s="131" t="s">
        <v>599</v>
      </c>
      <c r="V18" s="131" t="s">
        <v>600</v>
      </c>
      <c r="W18" s="131" t="s">
        <v>601</v>
      </c>
      <c r="X18" s="131" t="s">
        <v>91</v>
      </c>
    </row>
    <row r="19" spans="2:59" ht="14.25" x14ac:dyDescent="0.2">
      <c r="C19" t="s">
        <v>13</v>
      </c>
      <c r="D19" s="39" t="s">
        <v>350</v>
      </c>
      <c r="E19" s="39" t="s">
        <v>607</v>
      </c>
      <c r="F19" s="39" t="s">
        <v>38</v>
      </c>
      <c r="G19" s="39" t="s">
        <v>38</v>
      </c>
      <c r="H19" s="39" t="s">
        <v>47</v>
      </c>
      <c r="I19" s="39" t="s">
        <v>663</v>
      </c>
      <c r="J19" s="39" t="s">
        <v>526</v>
      </c>
      <c r="K19" s="39" t="s">
        <v>38</v>
      </c>
      <c r="L19" s="39" t="s">
        <v>526</v>
      </c>
      <c r="M19" s="39" t="s">
        <v>514</v>
      </c>
      <c r="N19" s="39" t="s">
        <v>514</v>
      </c>
      <c r="O19" s="39" t="s">
        <v>514</v>
      </c>
      <c r="P19" s="39" t="s">
        <v>514</v>
      </c>
      <c r="Q19" s="39" t="s">
        <v>514</v>
      </c>
      <c r="R19" s="39" t="s">
        <v>515</v>
      </c>
      <c r="S19" s="39" t="s">
        <v>516</v>
      </c>
      <c r="T19" s="39" t="s">
        <v>608</v>
      </c>
      <c r="U19" s="39" t="s">
        <v>608</v>
      </c>
      <c r="V19" s="39" t="s">
        <v>608</v>
      </c>
      <c r="W19" s="39" t="s">
        <v>608</v>
      </c>
      <c r="X19" s="39" t="s">
        <v>608</v>
      </c>
      <c r="AA19" s="92"/>
      <c r="AB19" s="92"/>
      <c r="BB19" t="s">
        <v>490</v>
      </c>
      <c r="BC19" t="s">
        <v>491</v>
      </c>
      <c r="BD19" t="s">
        <v>492</v>
      </c>
      <c r="BE19" t="s">
        <v>374</v>
      </c>
      <c r="BF19" t="s">
        <v>517</v>
      </c>
      <c r="BG19" t="s">
        <v>464</v>
      </c>
    </row>
    <row r="20" spans="2:59" x14ac:dyDescent="0.2">
      <c r="B20">
        <v>1</v>
      </c>
      <c r="C20" s="9" t="str">
        <f>IF(zony!AC20=0,"nezadáno",zony!D20)</f>
        <v>Kanceláře 1 osoba</v>
      </c>
      <c r="D20" s="84" t="str">
        <f>IF(BB20=-1,"nedef. zóna",IF(BB20=0,"chyba doba",IF(BC20=0,"chyba příkon",IF(BD20=0,"chyba nouzové",IF(BE20=0,"chyba FO",IF(BF20=0,"chyba FD",IF(BG20=0,"chyba FC","ok")))))))</f>
        <v>ok</v>
      </c>
      <c r="E20" s="91">
        <f>zony!AB20</f>
        <v>10</v>
      </c>
      <c r="F20" s="91">
        <f>doba!D20</f>
        <v>2183</v>
      </c>
      <c r="G20" s="91">
        <f>doba!E20</f>
        <v>636</v>
      </c>
      <c r="H20" s="89">
        <f>prikon!D20</f>
        <v>0.13600000000000001</v>
      </c>
      <c r="I20" s="157">
        <f>IF(zony!AC20=0,0,H20*1000/E20)</f>
        <v>13.6</v>
      </c>
      <c r="J20" s="89">
        <f>IF(nouzove!D20=1,1000*N20/8760,IF(nouzove!D20=0,0,nouzove!H20))</f>
        <v>1.1415525114155252</v>
      </c>
      <c r="K20" s="91">
        <f>IF(nouzove!D20=1,8760,IF(nouzove!D20=0,0,nouzove!I20))</f>
        <v>8760</v>
      </c>
      <c r="L20" s="89">
        <f>IF(nouzove!E20=1.5,1000*O20/8760,IF(nouzove!E20=0,0,nouzove!K20/1000))</f>
        <v>1.2999999999999999E-3</v>
      </c>
      <c r="M20" s="132">
        <f>((doba!D20*FD!D20)+doba!E20)*FO!D20*(prikon!D20*FC!D20)</f>
        <v>155.61858887999998</v>
      </c>
      <c r="N20" s="89">
        <f>nouzove!D20*zony!E20</f>
        <v>10</v>
      </c>
      <c r="O20" s="89">
        <f>nouzove!E20*zony!E20</f>
        <v>11.388</v>
      </c>
      <c r="P20" s="132">
        <f t="shared" ref="P20:P29" si="0">N20+O20</f>
        <v>21.387999999999998</v>
      </c>
      <c r="Q20" s="88">
        <f t="shared" ref="Q20:Q29" si="1">M20+P20</f>
        <v>177.00658887999998</v>
      </c>
      <c r="R20" s="88">
        <f t="shared" ref="R20:R29" si="2">Q20/1000</f>
        <v>0.17700658887999998</v>
      </c>
      <c r="S20" s="88">
        <f t="shared" ref="S20:S29" si="3">3.6*R20</f>
        <v>0.63722371996799998</v>
      </c>
      <c r="T20" s="89">
        <f>IF(zony!E20=0,0,M20/zony!E20)</f>
        <v>15.561858887999998</v>
      </c>
      <c r="U20" s="89">
        <f>nouzove!D20</f>
        <v>1</v>
      </c>
      <c r="V20" s="89">
        <f>nouzove!E20</f>
        <v>1.1388</v>
      </c>
      <c r="W20" s="89">
        <f t="shared" ref="W20:W29" si="4">U20+V20</f>
        <v>2.1387999999999998</v>
      </c>
      <c r="X20" s="88">
        <f>IF(zony!AC20=0,0,Q20/zony!AA20)</f>
        <v>17.700658888</v>
      </c>
      <c r="AA20" s="92"/>
      <c r="AB20" s="93"/>
      <c r="AC20">
        <f>IF(nouzove!D20=1,1000*N20/8760,IF(nouzove!D20=0,0,nouzove!H20))</f>
        <v>1.1415525114155252</v>
      </c>
      <c r="BB20">
        <f>IF(doba!G20="nedef. zóna",-1,IF(doba!G20="ok",1,0))</f>
        <v>1</v>
      </c>
      <c r="BC20">
        <f>IF(prikon!E20="nedef. zóna",-1,IF(prikon!E20="ok",1,0))</f>
        <v>1</v>
      </c>
      <c r="BD20">
        <f>IF(nouzove!F20="nedef. zóna",-1,IF(nouzove!F20="ok",1,0))</f>
        <v>1</v>
      </c>
      <c r="BE20">
        <f>IF(FO!E20="nedef. zóna",-1,IF(FO!E20="ok",1,0))</f>
        <v>1</v>
      </c>
      <c r="BF20">
        <f>IF(FD!E20="nedef. zóna",-1,IF(FD!E20="ok",1,0))</f>
        <v>1</v>
      </c>
      <c r="BG20">
        <f>IF(FC!E20="nedef. zóna",-1,IF(FC!E20="ok",1,0))</f>
        <v>1</v>
      </c>
    </row>
    <row r="21" spans="2:59" x14ac:dyDescent="0.2">
      <c r="B21">
        <v>2</v>
      </c>
      <c r="C21" s="9" t="str">
        <f>IF(zony!AC21=0,"nezadáno",zony!D21)</f>
        <v>Kanceláře 2 osoby</v>
      </c>
      <c r="D21" s="83" t="str">
        <f t="shared" ref="D21:D29" si="5">IF(BB21=-1,"nedef. zóna",IF(BB21=0,"chyba doba",IF(BC21=0,"chyba příkon",IF(BD21=0,"chyba nouzové",IF(BE21=0,"chyba FO",IF(BF21=0,"chyba FD",IF(BG21=0,"chyba FC","ok")))))))</f>
        <v>ok</v>
      </c>
      <c r="E21" s="91">
        <f>zony!AB21</f>
        <v>40</v>
      </c>
      <c r="F21" s="91">
        <f>doba!D21</f>
        <v>2183</v>
      </c>
      <c r="G21" s="91">
        <f>doba!E21</f>
        <v>636</v>
      </c>
      <c r="H21" s="89">
        <f>prikon!D21</f>
        <v>0.54400000000000004</v>
      </c>
      <c r="I21" s="157">
        <f>IF(zony!AC21=0,0,H21*1000/E21)</f>
        <v>13.6</v>
      </c>
      <c r="J21" s="89">
        <f>IF(nouzove!D21=1,1000*N21/8760,IF(nouzove!D21=0,0,nouzove!H21))</f>
        <v>4.5662100456621006</v>
      </c>
      <c r="K21" s="91">
        <f>IF(nouzove!D21=1,8760,IF(nouzove!D21=0,0,nouzove!I21))</f>
        <v>8760</v>
      </c>
      <c r="L21" s="89">
        <f>IF(nouzove!E21=1.5,1000*O21/8760,IF(nouzove!E21=0,0,nouzove!K21/1000))</f>
        <v>3.8999999999999998E-3</v>
      </c>
      <c r="M21" s="132">
        <f>((doba!D21*FD!D21)+doba!E21)*FO!D21*(prikon!D21*FC!D21)</f>
        <v>705.47093625599985</v>
      </c>
      <c r="N21" s="89">
        <f>nouzove!D21*zony!E21</f>
        <v>40</v>
      </c>
      <c r="O21" s="89">
        <f>nouzove!E21*zony!E21</f>
        <v>34.164000000000001</v>
      </c>
      <c r="P21" s="132">
        <f t="shared" si="0"/>
        <v>74.164000000000001</v>
      </c>
      <c r="Q21" s="88">
        <f t="shared" si="1"/>
        <v>779.63493625599983</v>
      </c>
      <c r="R21" s="88">
        <f t="shared" si="2"/>
        <v>0.77963493625599978</v>
      </c>
      <c r="S21" s="88">
        <f t="shared" si="3"/>
        <v>2.8066857705215993</v>
      </c>
      <c r="T21" s="89">
        <f>IF(zony!E21=0,0,M21/zony!E21)</f>
        <v>17.636773406399996</v>
      </c>
      <c r="U21" s="89">
        <f>nouzove!D21</f>
        <v>1</v>
      </c>
      <c r="V21" s="89">
        <f>nouzove!E21</f>
        <v>0.85409999999999997</v>
      </c>
      <c r="W21" s="89">
        <f t="shared" si="4"/>
        <v>1.8540999999999999</v>
      </c>
      <c r="X21" s="88">
        <f>IF(zony!AC21=0,0,Q21/zony!AA21)</f>
        <v>19.490873406399995</v>
      </c>
      <c r="AA21" s="92"/>
      <c r="AB21" s="93"/>
      <c r="AC21">
        <f>IF(nouzove!D21=1,1000*N21/8760,IF(nouzove!D21=0,0,nouzove!H21))</f>
        <v>4.5662100456621006</v>
      </c>
      <c r="BB21">
        <f>IF(doba!G21="nedef. zóna",-1,IF(doba!G21="ok",1,0))</f>
        <v>1</v>
      </c>
      <c r="BC21">
        <f>IF(prikon!E21="nedef. zóna",-1,IF(prikon!E21="ok",1,0))</f>
        <v>1</v>
      </c>
      <c r="BD21">
        <f>IF(nouzove!F21="nedef. zóna",-1,IF(nouzove!F21="ok",1,0))</f>
        <v>1</v>
      </c>
      <c r="BE21">
        <f>IF(FO!E21="nedef. zóna",-1,IF(FO!E21="ok",1,0))</f>
        <v>1</v>
      </c>
      <c r="BF21">
        <f>IF(FD!E21="nedef. zóna",-1,IF(FD!E21="ok",1,0))</f>
        <v>1</v>
      </c>
      <c r="BG21">
        <f>IF(FC!E21="nedef. zóna",-1,IF(FC!E21="ok",1,0))</f>
        <v>1</v>
      </c>
    </row>
    <row r="22" spans="2:59" x14ac:dyDescent="0.2">
      <c r="B22">
        <v>3</v>
      </c>
      <c r="C22" s="9" t="str">
        <f>IF(zony!AC22=0,"nezadáno",zony!D22)</f>
        <v>Zasedací místnost</v>
      </c>
      <c r="D22" s="83" t="str">
        <f t="shared" si="5"/>
        <v>ok</v>
      </c>
      <c r="E22" s="91">
        <f>zony!AB22</f>
        <v>20</v>
      </c>
      <c r="F22" s="91">
        <f>doba!D22</f>
        <v>2183</v>
      </c>
      <c r="G22" s="91">
        <f>doba!E22</f>
        <v>636</v>
      </c>
      <c r="H22" s="89">
        <f>prikon!D22</f>
        <v>0.224</v>
      </c>
      <c r="I22" s="157">
        <f>IF(zony!AC22=0,0,H22*1000/E22)</f>
        <v>11.2</v>
      </c>
      <c r="J22" s="89">
        <f>IF(nouzove!D22=1,1000*N22/8760,IF(nouzove!D22=0,0,nouzove!H22))</f>
        <v>2.2831050228310503</v>
      </c>
      <c r="K22" s="91">
        <f>IF(nouzove!D22=1,8760,IF(nouzove!D22=0,0,nouzove!I22))</f>
        <v>8760</v>
      </c>
      <c r="L22" s="89">
        <f>IF(nouzove!E22=1.5,1000*O22/8760,IF(nouzove!E22=0,0,nouzove!K22/1000))</f>
        <v>1.2999999999999999E-3</v>
      </c>
      <c r="M22" s="132">
        <f>((doba!D22*FD!D22)+doba!E22)*FO!D22*(prikon!D22*FC!D22)</f>
        <v>341.75062656</v>
      </c>
      <c r="N22" s="89">
        <f>nouzove!D22*zony!E22</f>
        <v>20</v>
      </c>
      <c r="O22" s="89">
        <f>nouzove!E22*zony!E22</f>
        <v>11.388</v>
      </c>
      <c r="P22" s="132">
        <f t="shared" si="0"/>
        <v>31.387999999999998</v>
      </c>
      <c r="Q22" s="88">
        <f t="shared" si="1"/>
        <v>373.13862655999998</v>
      </c>
      <c r="R22" s="88">
        <f t="shared" si="2"/>
        <v>0.37313862655999996</v>
      </c>
      <c r="S22" s="88">
        <f t="shared" si="3"/>
        <v>1.3432990556159998</v>
      </c>
      <c r="T22" s="89">
        <f>IF(zony!E22=0,0,M22/zony!E22)</f>
        <v>17.087531328000001</v>
      </c>
      <c r="U22" s="89">
        <f>nouzove!D22</f>
        <v>1</v>
      </c>
      <c r="V22" s="89">
        <f>nouzove!E22</f>
        <v>0.56940000000000002</v>
      </c>
      <c r="W22" s="89">
        <f t="shared" si="4"/>
        <v>1.5693999999999999</v>
      </c>
      <c r="X22" s="88">
        <f>IF(zony!AC22=0,0,Q22/zony!AA22)</f>
        <v>18.656931327999999</v>
      </c>
      <c r="AA22" s="92"/>
      <c r="AB22" s="93"/>
      <c r="AC22">
        <f>IF(nouzove!D22=1,1000*N22/8760,IF(nouzove!D22=0,0,nouzove!H22))</f>
        <v>2.2831050228310503</v>
      </c>
      <c r="BB22">
        <f>IF(doba!G22="nedef. zóna",-1,IF(doba!G22="ok",1,0))</f>
        <v>1</v>
      </c>
      <c r="BC22">
        <f>IF(prikon!E22="nedef. zóna",-1,IF(prikon!E22="ok",1,0))</f>
        <v>1</v>
      </c>
      <c r="BD22">
        <f>IF(nouzove!F22="nedef. zóna",-1,IF(nouzove!F22="ok",1,0))</f>
        <v>1</v>
      </c>
      <c r="BE22">
        <f>IF(FO!E22="nedef. zóna",-1,IF(FO!E22="ok",1,0))</f>
        <v>1</v>
      </c>
      <c r="BF22">
        <f>IF(FD!E22="nedef. zóna",-1,IF(FD!E22="ok",1,0))</f>
        <v>1</v>
      </c>
      <c r="BG22">
        <f>IF(FC!E22="nedef. zóna",-1,IF(FC!E22="ok",1,0))</f>
        <v>1</v>
      </c>
    </row>
    <row r="23" spans="2:59" x14ac:dyDescent="0.2">
      <c r="B23">
        <v>4</v>
      </c>
      <c r="C23" s="9" t="str">
        <f>IF(zony!AC23=0,"nezadáno",zony!D23)</f>
        <v>WC</v>
      </c>
      <c r="D23" s="83" t="str">
        <f t="shared" si="5"/>
        <v>ok</v>
      </c>
      <c r="E23" s="91">
        <f>zony!AB23</f>
        <v>8</v>
      </c>
      <c r="F23" s="91">
        <f>doba!D23</f>
        <v>2183</v>
      </c>
      <c r="G23" s="91">
        <f>doba!E23</f>
        <v>636</v>
      </c>
      <c r="H23" s="89">
        <f>prikon!D23</f>
        <v>0.03</v>
      </c>
      <c r="I23" s="157">
        <f>IF(zony!AC23=0,0,H23*1000/E23)</f>
        <v>3.75</v>
      </c>
      <c r="J23" s="89">
        <f>IF(nouzove!D23=1,1000*N23/8760,IF(nouzove!D23=0,0,nouzove!H23))</f>
        <v>0.91324200913242004</v>
      </c>
      <c r="K23" s="91">
        <f>IF(nouzove!D23=1,8760,IF(nouzove!D23=0,0,nouzove!I23))</f>
        <v>8760</v>
      </c>
      <c r="L23" s="89">
        <f>IF(nouzove!E23=1.5,1000*O23/8760,IF(nouzove!E23=0,0,nouzove!K23/1000))</f>
        <v>0</v>
      </c>
      <c r="M23" s="132">
        <f>((doba!D23*FD!D23)+doba!E23)*FO!D23*(prikon!D23*FC!D23)</f>
        <v>25.370999999999995</v>
      </c>
      <c r="N23" s="89">
        <f>nouzove!D23*zony!E23</f>
        <v>8</v>
      </c>
      <c r="O23" s="89">
        <f>nouzove!E23*zony!E23</f>
        <v>0</v>
      </c>
      <c r="P23" s="132">
        <f t="shared" si="0"/>
        <v>8</v>
      </c>
      <c r="Q23" s="88">
        <f t="shared" si="1"/>
        <v>33.370999999999995</v>
      </c>
      <c r="R23" s="88">
        <f t="shared" si="2"/>
        <v>3.3370999999999998E-2</v>
      </c>
      <c r="S23" s="88">
        <f t="shared" si="3"/>
        <v>0.1201356</v>
      </c>
      <c r="T23" s="89">
        <f>IF(zony!E23=0,0,M23/zony!E23)</f>
        <v>3.1713749999999994</v>
      </c>
      <c r="U23" s="89">
        <f>nouzove!D23</f>
        <v>1</v>
      </c>
      <c r="V23" s="89">
        <f>nouzove!E23</f>
        <v>0</v>
      </c>
      <c r="W23" s="89">
        <f t="shared" si="4"/>
        <v>1</v>
      </c>
      <c r="X23" s="88">
        <f>IF(zony!AC23=0,0,Q23/zony!AA23)</f>
        <v>4.1713749999999994</v>
      </c>
      <c r="AA23" s="92"/>
      <c r="AB23" s="93"/>
      <c r="AC23">
        <f>IF(nouzove!D23=1,1000*N23/8760,IF(nouzove!D23=0,0,nouzove!H23))</f>
        <v>0.91324200913242004</v>
      </c>
      <c r="BB23">
        <f>IF(doba!G23="nedef. zóna",-1,IF(doba!G23="ok",1,0))</f>
        <v>1</v>
      </c>
      <c r="BC23">
        <f>IF(prikon!E23="nedef. zóna",-1,IF(prikon!E23="ok",1,0))</f>
        <v>1</v>
      </c>
      <c r="BD23">
        <f>IF(nouzove!F23="nedef. zóna",-1,IF(nouzove!F23="ok",1,0))</f>
        <v>1</v>
      </c>
      <c r="BE23">
        <f>IF(FO!E23="nedef. zóna",-1,IF(FO!E23="ok",1,0))</f>
        <v>1</v>
      </c>
      <c r="BF23">
        <f>IF(FD!E23="nedef. zóna",-1,IF(FD!E23="ok",1,0))</f>
        <v>1</v>
      </c>
      <c r="BG23">
        <f>IF(FC!E23="nedef. zóna",-1,IF(FC!E23="ok",1,0))</f>
        <v>1</v>
      </c>
    </row>
    <row r="24" spans="2:59" x14ac:dyDescent="0.2">
      <c r="B24">
        <v>5</v>
      </c>
      <c r="C24" s="9" t="str">
        <f>IF(zony!AC24=0,"nezadáno",zony!D24)</f>
        <v>Recepce</v>
      </c>
      <c r="D24" s="83" t="str">
        <f t="shared" si="5"/>
        <v>ok</v>
      </c>
      <c r="E24" s="91">
        <f>zony!AB24</f>
        <v>10</v>
      </c>
      <c r="F24" s="91">
        <f>doba!D24</f>
        <v>2183</v>
      </c>
      <c r="G24" s="91">
        <f>doba!E24</f>
        <v>636</v>
      </c>
      <c r="H24" s="89">
        <f>prikon!D24</f>
        <v>0.10199999999999999</v>
      </c>
      <c r="I24" s="157">
        <f>IF(zony!AC24=0,0,H24*1000/E24)</f>
        <v>10.199999999999999</v>
      </c>
      <c r="J24" s="89">
        <f>IF(nouzove!D24=1,1000*N24/8760,IF(nouzove!D24=0,0,nouzove!H24))</f>
        <v>1.1415525114155252</v>
      </c>
      <c r="K24" s="91">
        <f>IF(nouzove!D24=1,8760,IF(nouzove!D24=0,0,nouzove!I24))</f>
        <v>8760</v>
      </c>
      <c r="L24" s="89">
        <f>IF(nouzove!E24=1.5,1000*O24/8760,IF(nouzove!E24=0,0,nouzove!K24/1000))</f>
        <v>0</v>
      </c>
      <c r="M24" s="132">
        <f>((doba!D24*FD!D24)+doba!E24)*FO!D24*(prikon!D24*FC!D24)</f>
        <v>214.51597254000001</v>
      </c>
      <c r="N24" s="89">
        <f>nouzove!D24*zony!E24</f>
        <v>10</v>
      </c>
      <c r="O24" s="89">
        <f>nouzove!E24*zony!E24</f>
        <v>0</v>
      </c>
      <c r="P24" s="132">
        <f t="shared" si="0"/>
        <v>10</v>
      </c>
      <c r="Q24" s="88">
        <f t="shared" si="1"/>
        <v>224.51597254000001</v>
      </c>
      <c r="R24" s="88">
        <f t="shared" si="2"/>
        <v>0.22451597254</v>
      </c>
      <c r="S24" s="88">
        <f t="shared" si="3"/>
        <v>0.80825750114399997</v>
      </c>
      <c r="T24" s="89">
        <f>IF(zony!E24=0,0,M24/zony!E24)</f>
        <v>21.451597253999999</v>
      </c>
      <c r="U24" s="89">
        <f>nouzove!D24</f>
        <v>1</v>
      </c>
      <c r="V24" s="89">
        <f>nouzove!E24</f>
        <v>0</v>
      </c>
      <c r="W24" s="89">
        <f t="shared" si="4"/>
        <v>1</v>
      </c>
      <c r="X24" s="88">
        <f>IF(zony!AC24=0,0,Q24/zony!AA24)</f>
        <v>22.451597253999999</v>
      </c>
      <c r="AA24" s="92"/>
      <c r="AB24" s="93"/>
      <c r="AC24">
        <f>IF(nouzove!D24=1,1000*N24/8760,IF(nouzove!D24=0,0,nouzove!H24))</f>
        <v>1.1415525114155252</v>
      </c>
      <c r="BB24">
        <f>IF(doba!G24="nedef. zóna",-1,IF(doba!G24="ok",1,0))</f>
        <v>1</v>
      </c>
      <c r="BC24">
        <f>IF(prikon!E24="nedef. zóna",-1,IF(prikon!E24="ok",1,0))</f>
        <v>1</v>
      </c>
      <c r="BD24">
        <f>IF(nouzove!F24="nedef. zóna",-1,IF(nouzove!F24="ok",1,0))</f>
        <v>1</v>
      </c>
      <c r="BE24">
        <f>IF(FO!E24="nedef. zóna",-1,IF(FO!E24="ok",1,0))</f>
        <v>1</v>
      </c>
      <c r="BF24">
        <f>IF(FD!E24="nedef. zóna",-1,IF(FD!E24="ok",1,0))</f>
        <v>1</v>
      </c>
      <c r="BG24">
        <f>IF(FC!E24="nedef. zóna",-1,IF(FC!E24="ok",1,0))</f>
        <v>1</v>
      </c>
    </row>
    <row r="25" spans="2:59" x14ac:dyDescent="0.2">
      <c r="B25">
        <v>6</v>
      </c>
      <c r="C25" s="9" t="str">
        <f>IF(zony!AC25=0,"nezadáno",zony!D25)</f>
        <v>Kuchyňka</v>
      </c>
      <c r="D25" s="83" t="str">
        <f t="shared" si="5"/>
        <v>ok</v>
      </c>
      <c r="E25" s="91">
        <f>zony!AB25</f>
        <v>8</v>
      </c>
      <c r="F25" s="91">
        <f>doba!D25</f>
        <v>2183</v>
      </c>
      <c r="G25" s="91">
        <f>doba!E25</f>
        <v>636</v>
      </c>
      <c r="H25" s="89">
        <f>prikon!D25</f>
        <v>6.8000000000000005E-2</v>
      </c>
      <c r="I25" s="157">
        <f>IF(zony!AC25=0,0,H25*1000/E25)</f>
        <v>8.5</v>
      </c>
      <c r="J25" s="89">
        <f>IF(nouzove!D25=1,1000*N25/8760,IF(nouzove!D25=0,0,nouzove!H25))</f>
        <v>0.91324200913242004</v>
      </c>
      <c r="K25" s="91">
        <f>IF(nouzove!D25=1,8760,IF(nouzove!D25=0,0,nouzove!I25))</f>
        <v>8760</v>
      </c>
      <c r="L25" s="89">
        <f>IF(nouzove!E25=1.5,1000*O25/8760,IF(nouzove!E25=0,0,nouzove!K25/1000))</f>
        <v>0</v>
      </c>
      <c r="M25" s="132">
        <f>((doba!D25*FD!D25)+doba!E25)*FO!D25*(prikon!D25*FC!D25)</f>
        <v>134.18440000000001</v>
      </c>
      <c r="N25" s="89">
        <f>nouzove!D25*zony!E25</f>
        <v>8</v>
      </c>
      <c r="O25" s="89">
        <f>nouzove!E25*zony!E25</f>
        <v>0</v>
      </c>
      <c r="P25" s="132">
        <f t="shared" si="0"/>
        <v>8</v>
      </c>
      <c r="Q25" s="88">
        <f t="shared" si="1"/>
        <v>142.18440000000001</v>
      </c>
      <c r="R25" s="88">
        <f t="shared" si="2"/>
        <v>0.14218440000000002</v>
      </c>
      <c r="S25" s="88">
        <f t="shared" si="3"/>
        <v>0.51186384000000007</v>
      </c>
      <c r="T25" s="89">
        <f>IF(zony!E25=0,0,M25/zony!E25)</f>
        <v>16.773050000000001</v>
      </c>
      <c r="U25" s="89">
        <f>nouzove!D25</f>
        <v>1</v>
      </c>
      <c r="V25" s="89">
        <f>nouzove!E25</f>
        <v>0</v>
      </c>
      <c r="W25" s="89">
        <f t="shared" si="4"/>
        <v>1</v>
      </c>
      <c r="X25" s="88">
        <f>IF(zony!AC25=0,0,Q25/zony!AA25)</f>
        <v>17.773050000000001</v>
      </c>
      <c r="AA25" s="92"/>
      <c r="AB25" s="93"/>
      <c r="AC25">
        <f>IF(nouzove!D25=1,1000*N25/8760,IF(nouzove!D25=0,0,nouzove!H25))</f>
        <v>0.91324200913242004</v>
      </c>
      <c r="BB25">
        <f>IF(doba!G25="nedef. zóna",-1,IF(doba!G25="ok",1,0))</f>
        <v>1</v>
      </c>
      <c r="BC25">
        <f>IF(prikon!E25="nedef. zóna",-1,IF(prikon!E25="ok",1,0))</f>
        <v>1</v>
      </c>
      <c r="BD25">
        <f>IF(nouzove!F25="nedef. zóna",-1,IF(nouzove!F25="ok",1,0))</f>
        <v>1</v>
      </c>
      <c r="BE25">
        <f>IF(FO!E25="nedef. zóna",-1,IF(FO!E25="ok",1,0))</f>
        <v>1</v>
      </c>
      <c r="BF25">
        <f>IF(FD!E25="nedef. zóna",-1,IF(FD!E25="ok",1,0))</f>
        <v>1</v>
      </c>
      <c r="BG25">
        <f>IF(FC!E25="nedef. zóna",-1,IF(FC!E25="ok",1,0))</f>
        <v>1</v>
      </c>
    </row>
    <row r="26" spans="2:59" x14ac:dyDescent="0.2">
      <c r="B26">
        <v>7</v>
      </c>
      <c r="C26" s="9" t="str">
        <f>IF(zony!AC26=0,"nezadáno",zony!D26)</f>
        <v>nezadáno</v>
      </c>
      <c r="D26" s="83" t="str">
        <f t="shared" si="5"/>
        <v>nedef. zóna</v>
      </c>
      <c r="E26" s="91">
        <f>zony!AB26</f>
        <v>0</v>
      </c>
      <c r="F26" s="91">
        <f>doba!D26</f>
        <v>0</v>
      </c>
      <c r="G26" s="91">
        <f>doba!E26</f>
        <v>0</v>
      </c>
      <c r="H26" s="89">
        <f>prikon!D26</f>
        <v>0</v>
      </c>
      <c r="I26" s="157">
        <f>IF(zony!AC26=0,0,H26*1000/E26)</f>
        <v>0</v>
      </c>
      <c r="J26" s="89">
        <f>IF(nouzove!D26=1,1000*N26/8760,IF(nouzove!D26=0,0,nouzove!H26))</f>
        <v>0</v>
      </c>
      <c r="K26" s="91">
        <f>IF(nouzove!D26=1,8760,IF(nouzove!D26=0,0,nouzove!I26))</f>
        <v>0</v>
      </c>
      <c r="L26" s="89">
        <f>IF(nouzove!E26=1.5,1000*O26/8760,IF(nouzove!E26=0,0,nouzove!K26/1000))</f>
        <v>0</v>
      </c>
      <c r="M26" s="132">
        <f>((doba!D26*FD!D26)+doba!E26)*FO!D26*(prikon!D26*FC!D26)</f>
        <v>0</v>
      </c>
      <c r="N26" s="89">
        <f>nouzove!D26*zony!E26</f>
        <v>0</v>
      </c>
      <c r="O26" s="89">
        <f>nouzove!E26*zony!E26</f>
        <v>0</v>
      </c>
      <c r="P26" s="132">
        <f t="shared" si="0"/>
        <v>0</v>
      </c>
      <c r="Q26" s="88">
        <f t="shared" si="1"/>
        <v>0</v>
      </c>
      <c r="R26" s="88">
        <f t="shared" si="2"/>
        <v>0</v>
      </c>
      <c r="S26" s="88">
        <f t="shared" si="3"/>
        <v>0</v>
      </c>
      <c r="T26" s="89">
        <f>IF(zony!E26=0,0,M26/zony!E26)</f>
        <v>0</v>
      </c>
      <c r="U26" s="89">
        <f>nouzove!D26</f>
        <v>0</v>
      </c>
      <c r="V26" s="89">
        <f>nouzove!E26</f>
        <v>0</v>
      </c>
      <c r="W26" s="89">
        <f t="shared" si="4"/>
        <v>0</v>
      </c>
      <c r="X26" s="88">
        <f>IF(zony!AC26=0,0,Q26/zony!AA26)</f>
        <v>0</v>
      </c>
      <c r="AA26" s="92"/>
      <c r="AB26" s="93"/>
      <c r="AC26">
        <f>IF(nouzove!D26=1,1000*N26/8760,IF(nouzove!D26=0,0,nouzove!H26))</f>
        <v>0</v>
      </c>
      <c r="BB26">
        <f>IF(doba!G26="nedef. zóna",-1,IF(doba!G26="ok",1,0))</f>
        <v>-1</v>
      </c>
      <c r="BC26">
        <f>IF(prikon!E26="nedef. zóna",-1,IF(prikon!E26="ok",1,0))</f>
        <v>-1</v>
      </c>
      <c r="BD26">
        <f>IF(nouzove!F26="nedef. zóna",-1,IF(nouzove!F26="ok",1,0))</f>
        <v>-1</v>
      </c>
      <c r="BE26">
        <f>IF(FO!E26="nedef. zóna",-1,IF(FO!E26="ok",1,0))</f>
        <v>-1</v>
      </c>
      <c r="BF26">
        <f>IF(FD!E26="nedef. zóna",-1,IF(FD!E26="ok",1,0))</f>
        <v>-1</v>
      </c>
      <c r="BG26">
        <f>IF(FC!E26="nedef. zóna",-1,IF(FC!E26="ok",1,0))</f>
        <v>-1</v>
      </c>
    </row>
    <row r="27" spans="2:59" x14ac:dyDescent="0.2">
      <c r="B27">
        <v>8</v>
      </c>
      <c r="C27" s="9" t="str">
        <f>IF(zony!AC27=0,"nezadáno",zony!D27)</f>
        <v>nezadáno</v>
      </c>
      <c r="D27" s="83" t="str">
        <f t="shared" si="5"/>
        <v>nedef. zóna</v>
      </c>
      <c r="E27" s="91">
        <f>zony!AB27</f>
        <v>0</v>
      </c>
      <c r="F27" s="91">
        <f>doba!D27</f>
        <v>0</v>
      </c>
      <c r="G27" s="91">
        <f>doba!E27</f>
        <v>0</v>
      </c>
      <c r="H27" s="89">
        <f>prikon!D27</f>
        <v>0</v>
      </c>
      <c r="I27" s="157">
        <f>IF(zony!AC27=0,0,H27*1000/E27)</f>
        <v>0</v>
      </c>
      <c r="J27" s="89">
        <f>IF(nouzove!D27=1,1000*N27/8760,IF(nouzove!D27=0,0,nouzove!H27))</f>
        <v>0</v>
      </c>
      <c r="K27" s="91">
        <f>IF(nouzove!D27=1,8760,IF(nouzove!D27=0,0,nouzove!I27))</f>
        <v>0</v>
      </c>
      <c r="L27" s="89">
        <f>IF(nouzove!E27=1.5,1000*O27/8760,IF(nouzove!E27=0,0,nouzove!K27/1000))</f>
        <v>0</v>
      </c>
      <c r="M27" s="132">
        <f>((doba!D27*FD!D27)+doba!E27)*FO!D27*(prikon!D27*FC!D27)</f>
        <v>0</v>
      </c>
      <c r="N27" s="89">
        <f>nouzove!D27*zony!E27</f>
        <v>0</v>
      </c>
      <c r="O27" s="89">
        <f>nouzove!E27*zony!E27</f>
        <v>0</v>
      </c>
      <c r="P27" s="132">
        <f t="shared" si="0"/>
        <v>0</v>
      </c>
      <c r="Q27" s="88">
        <f t="shared" si="1"/>
        <v>0</v>
      </c>
      <c r="R27" s="88">
        <f t="shared" si="2"/>
        <v>0</v>
      </c>
      <c r="S27" s="88">
        <f t="shared" si="3"/>
        <v>0</v>
      </c>
      <c r="T27" s="89">
        <f>IF(zony!E27=0,0,M27/zony!E27)</f>
        <v>0</v>
      </c>
      <c r="U27" s="89">
        <f>nouzove!D27</f>
        <v>0</v>
      </c>
      <c r="V27" s="89">
        <f>nouzove!E27</f>
        <v>0</v>
      </c>
      <c r="W27" s="89">
        <f t="shared" si="4"/>
        <v>0</v>
      </c>
      <c r="X27" s="88">
        <f>IF(zony!AC27=0,0,Q27/zony!AA27)</f>
        <v>0</v>
      </c>
      <c r="AA27" s="92"/>
      <c r="AB27" s="93"/>
      <c r="AC27">
        <f>IF(nouzove!D27=1,1000*N27/8760,IF(nouzove!D27=0,0,nouzove!H27))</f>
        <v>0</v>
      </c>
      <c r="BB27">
        <f>IF(doba!G27="nedef. zóna",-1,IF(doba!G27="ok",1,0))</f>
        <v>-1</v>
      </c>
      <c r="BC27">
        <f>IF(prikon!E27="nedef. zóna",-1,IF(prikon!E27="ok",1,0))</f>
        <v>-1</v>
      </c>
      <c r="BD27">
        <f>IF(nouzove!F27="nedef. zóna",-1,IF(nouzove!F27="ok",1,0))</f>
        <v>-1</v>
      </c>
      <c r="BE27">
        <f>IF(FO!E27="nedef. zóna",-1,IF(FO!E27="ok",1,0))</f>
        <v>-1</v>
      </c>
      <c r="BF27">
        <f>IF(FD!E27="nedef. zóna",-1,IF(FD!E27="ok",1,0))</f>
        <v>-1</v>
      </c>
      <c r="BG27">
        <f>IF(FC!E27="nedef. zóna",-1,IF(FC!E27="ok",1,0))</f>
        <v>-1</v>
      </c>
    </row>
    <row r="28" spans="2:59" x14ac:dyDescent="0.2">
      <c r="B28">
        <v>9</v>
      </c>
      <c r="C28" s="9" t="str">
        <f>IF(zony!AC28=0,"nezadáno",zony!D28)</f>
        <v>nezadáno</v>
      </c>
      <c r="D28" s="83" t="str">
        <f t="shared" si="5"/>
        <v>nedef. zóna</v>
      </c>
      <c r="E28" s="91">
        <f>zony!AB28</f>
        <v>0</v>
      </c>
      <c r="F28" s="91">
        <f>doba!D28</f>
        <v>0</v>
      </c>
      <c r="G28" s="91">
        <f>doba!E28</f>
        <v>0</v>
      </c>
      <c r="H28" s="89">
        <f>prikon!D28</f>
        <v>0</v>
      </c>
      <c r="I28" s="157">
        <f>IF(zony!AC28=0,0,H28*1000/E28)</f>
        <v>0</v>
      </c>
      <c r="J28" s="89">
        <f>IF(nouzove!D28=1,1000*N28/8760,IF(nouzove!D28=0,0,nouzove!H28))</f>
        <v>0</v>
      </c>
      <c r="K28" s="91">
        <f>IF(nouzove!D28=1,8760,IF(nouzove!D28=0,0,nouzove!I28))</f>
        <v>0</v>
      </c>
      <c r="L28" s="89">
        <f>IF(nouzove!E28=1.5,1000*O28/8760,IF(nouzove!E28=0,0,nouzove!K28/1000))</f>
        <v>0</v>
      </c>
      <c r="M28" s="132">
        <f>((doba!D28*FD!D28)+doba!E28)*FO!D28*(prikon!D28*FC!D28)</f>
        <v>0</v>
      </c>
      <c r="N28" s="89">
        <f>nouzove!D28*zony!E28</f>
        <v>0</v>
      </c>
      <c r="O28" s="89">
        <f>nouzove!E28*zony!E28</f>
        <v>0</v>
      </c>
      <c r="P28" s="132">
        <f t="shared" si="0"/>
        <v>0</v>
      </c>
      <c r="Q28" s="88">
        <f t="shared" si="1"/>
        <v>0</v>
      </c>
      <c r="R28" s="88">
        <f t="shared" si="2"/>
        <v>0</v>
      </c>
      <c r="S28" s="88">
        <f t="shared" si="3"/>
        <v>0</v>
      </c>
      <c r="T28" s="89">
        <f>IF(zony!E28=0,0,M28/zony!E28)</f>
        <v>0</v>
      </c>
      <c r="U28" s="89">
        <f>nouzove!D28</f>
        <v>0</v>
      </c>
      <c r="V28" s="89">
        <f>nouzove!E28</f>
        <v>0</v>
      </c>
      <c r="W28" s="89">
        <f t="shared" si="4"/>
        <v>0</v>
      </c>
      <c r="X28" s="88">
        <f>IF(zony!AC28=0,0,Q28/zony!AA28)</f>
        <v>0</v>
      </c>
      <c r="AA28" s="92"/>
      <c r="AB28" s="93"/>
      <c r="AC28">
        <f>IF(nouzove!D28=1,1000*N28/8760,IF(nouzove!D28=0,0,nouzove!H28))</f>
        <v>0</v>
      </c>
      <c r="BB28">
        <f>IF(doba!G28="nedef. zóna",-1,IF(doba!G28="ok",1,0))</f>
        <v>-1</v>
      </c>
      <c r="BC28">
        <f>IF(prikon!E28="nedef. zóna",-1,IF(prikon!E28="ok",1,0))</f>
        <v>-1</v>
      </c>
      <c r="BD28">
        <f>IF(nouzove!F28="nedef. zóna",-1,IF(nouzove!F28="ok",1,0))</f>
        <v>-1</v>
      </c>
      <c r="BE28">
        <f>IF(FO!E28="nedef. zóna",-1,IF(FO!E28="ok",1,0))</f>
        <v>-1</v>
      </c>
      <c r="BF28">
        <f>IF(FD!E28="nedef. zóna",-1,IF(FD!E28="ok",1,0))</f>
        <v>-1</v>
      </c>
      <c r="BG28">
        <f>IF(FC!E28="nedef. zóna",-1,IF(FC!E28="ok",1,0))</f>
        <v>-1</v>
      </c>
    </row>
    <row r="29" spans="2:59" x14ac:dyDescent="0.2">
      <c r="B29">
        <v>10</v>
      </c>
      <c r="C29" s="9" t="str">
        <f>IF(zony!AC29=0,"nezadáno",zony!D29)</f>
        <v>nezadáno</v>
      </c>
      <c r="D29" s="83" t="str">
        <f t="shared" si="5"/>
        <v>nedef. zóna</v>
      </c>
      <c r="E29" s="91">
        <f>zony!AB29</f>
        <v>0</v>
      </c>
      <c r="F29" s="91">
        <f>doba!D29</f>
        <v>0</v>
      </c>
      <c r="G29" s="91">
        <f>doba!E29</f>
        <v>0</v>
      </c>
      <c r="H29" s="89">
        <f>prikon!D29</f>
        <v>0</v>
      </c>
      <c r="I29" s="157">
        <f>IF(zony!AC29=0,0,H29*1000/E29)</f>
        <v>0</v>
      </c>
      <c r="J29" s="89">
        <f>IF(nouzove!D29=1,1000*N29/8760,IF(nouzove!D29=0,0,nouzove!H29))</f>
        <v>0</v>
      </c>
      <c r="K29" s="91">
        <f>IF(nouzove!D29=1,8760,IF(nouzove!D29=0,0,nouzove!I29))</f>
        <v>0</v>
      </c>
      <c r="L29" s="89">
        <f>IF(nouzove!E29=1.5,1000*O29/8760,IF(nouzove!E29=0,0,nouzove!K29/1000))</f>
        <v>0</v>
      </c>
      <c r="M29" s="132">
        <f>((doba!D29*FD!D29)+doba!E29)*FO!D29*(prikon!D29*FC!D29)</f>
        <v>0</v>
      </c>
      <c r="N29" s="89">
        <f>nouzove!D29*zony!E29</f>
        <v>0</v>
      </c>
      <c r="O29" s="89">
        <f>nouzove!E29*zony!E29</f>
        <v>0</v>
      </c>
      <c r="P29" s="132">
        <f t="shared" si="0"/>
        <v>0</v>
      </c>
      <c r="Q29" s="88">
        <f t="shared" si="1"/>
        <v>0</v>
      </c>
      <c r="R29" s="88">
        <f t="shared" si="2"/>
        <v>0</v>
      </c>
      <c r="S29" s="88">
        <f t="shared" si="3"/>
        <v>0</v>
      </c>
      <c r="T29" s="89">
        <f>IF(zony!E29=0,0,M29/zony!E29)</f>
        <v>0</v>
      </c>
      <c r="U29" s="89">
        <f>nouzove!D29</f>
        <v>0</v>
      </c>
      <c r="V29" s="89">
        <f>nouzove!E29</f>
        <v>0</v>
      </c>
      <c r="W29" s="89">
        <f t="shared" si="4"/>
        <v>0</v>
      </c>
      <c r="X29" s="88">
        <f>IF(zony!AC29=0,0,Q29/zony!AA29)</f>
        <v>0</v>
      </c>
      <c r="AA29" s="92"/>
      <c r="AB29" s="93"/>
      <c r="AC29">
        <f>IF(nouzove!D29=1,1000*N29/8760,IF(nouzove!D29=0,0,nouzove!H29))</f>
        <v>0</v>
      </c>
      <c r="BB29">
        <f>IF(doba!G29="nedef. zóna",-1,IF(doba!G29="ok",1,0))</f>
        <v>-1</v>
      </c>
      <c r="BC29">
        <f>IF(prikon!E29="nedef. zóna",-1,IF(prikon!E29="ok",1,0))</f>
        <v>-1</v>
      </c>
      <c r="BD29">
        <f>IF(nouzove!F29="nedef. zóna",-1,IF(nouzove!F29="ok",1,0))</f>
        <v>-1</v>
      </c>
      <c r="BE29">
        <f>IF(FO!E29="nedef. zóna",-1,IF(FO!E29="ok",1,0))</f>
        <v>-1</v>
      </c>
      <c r="BF29">
        <f>IF(FD!E29="nedef. zóna",-1,IF(FD!E29="ok",1,0))</f>
        <v>-1</v>
      </c>
      <c r="BG29">
        <f>IF(FC!E29="nedef. zóna",-1,IF(FC!E29="ok",1,0))</f>
        <v>-1</v>
      </c>
    </row>
    <row r="30" spans="2:59" x14ac:dyDescent="0.2">
      <c r="B30">
        <v>11</v>
      </c>
      <c r="C30" s="9" t="str">
        <f>IF(zony!AC30=0,"nezadáno",zony!D30)</f>
        <v>nezadáno</v>
      </c>
      <c r="D30" s="83" t="str">
        <f t="shared" ref="D30:D69" si="6">IF(BB30=-1,"nedef. zóna",IF(BB30=0,"chyba doba",IF(BC30=0,"chyba příkon",IF(BD30=0,"chyba nouzové",IF(BE30=0,"chyba FO",IF(BF30=0,"chyba FD",IF(BG30=0,"chyba FC","ok")))))))</f>
        <v>nedef. zóna</v>
      </c>
      <c r="E30" s="91">
        <f>zony!AB30</f>
        <v>0</v>
      </c>
      <c r="F30" s="91">
        <f>doba!D30</f>
        <v>0</v>
      </c>
      <c r="G30" s="91">
        <f>doba!E30</f>
        <v>0</v>
      </c>
      <c r="H30" s="89">
        <f>prikon!D30</f>
        <v>0</v>
      </c>
      <c r="I30" s="157">
        <f>IF(zony!AC30=0,0,H30*1000/E30)</f>
        <v>0</v>
      </c>
      <c r="J30" s="89">
        <f>IF(nouzove!D30=1,1000*N30/8760,IF(nouzove!D30=0,0,nouzove!H30))</f>
        <v>0</v>
      </c>
      <c r="K30" s="91">
        <f>IF(nouzove!D30=1,8760,IF(nouzove!D30=0,0,nouzove!I30))</f>
        <v>0</v>
      </c>
      <c r="L30" s="89">
        <f>IF(nouzove!E30=1.5,1000*O30/8760,IF(nouzove!E30=0,0,nouzove!K30/1000))</f>
        <v>0</v>
      </c>
      <c r="M30" s="132">
        <f>((doba!D30*FD!D30)+doba!E30)*FO!D30*(prikon!D30*FC!D30)</f>
        <v>0</v>
      </c>
      <c r="N30" s="89">
        <f>nouzove!D30*zony!E30</f>
        <v>0</v>
      </c>
      <c r="O30" s="89">
        <f>nouzove!E30*zony!E30</f>
        <v>0</v>
      </c>
      <c r="P30" s="132">
        <f t="shared" ref="P30:P69" si="7">N30+O30</f>
        <v>0</v>
      </c>
      <c r="Q30" s="88">
        <f t="shared" ref="Q30:Q69" si="8">M30+P30</f>
        <v>0</v>
      </c>
      <c r="R30" s="88">
        <f t="shared" ref="R30:R69" si="9">Q30/1000</f>
        <v>0</v>
      </c>
      <c r="S30" s="88">
        <f t="shared" ref="S30:S69" si="10">3.6*R30</f>
        <v>0</v>
      </c>
      <c r="T30" s="89">
        <f>IF(zony!E30=0,0,M30/zony!E30)</f>
        <v>0</v>
      </c>
      <c r="U30" s="89">
        <f>nouzove!D30</f>
        <v>0</v>
      </c>
      <c r="V30" s="89">
        <f>nouzove!E30</f>
        <v>0</v>
      </c>
      <c r="W30" s="89">
        <f t="shared" ref="W30:W69" si="11">U30+V30</f>
        <v>0</v>
      </c>
      <c r="X30" s="88">
        <f>IF(zony!AC30=0,0,Q30/zony!AA30)</f>
        <v>0</v>
      </c>
      <c r="AC30">
        <f>IF(nouzove!D30=1,1000*N30/8760,IF(nouzove!D30=0,0,nouzove!H30))</f>
        <v>0</v>
      </c>
      <c r="BB30">
        <f>IF(doba!G30="nedef. zóna",-1,IF(doba!G30="ok",1,0))</f>
        <v>-1</v>
      </c>
      <c r="BC30">
        <f>IF(prikon!E30="nedef. zóna",-1,IF(prikon!E30="ok",1,0))</f>
        <v>-1</v>
      </c>
      <c r="BD30">
        <f>IF(nouzove!F30="nedef. zóna",-1,IF(nouzove!F30="ok",1,0))</f>
        <v>-1</v>
      </c>
      <c r="BE30">
        <f>IF(FO!E30="nedef. zóna",-1,IF(FO!E30="ok",1,0))</f>
        <v>-1</v>
      </c>
      <c r="BF30">
        <f>IF(FD!E30="nedef. zóna",-1,IF(FD!E30="ok",1,0))</f>
        <v>-1</v>
      </c>
      <c r="BG30">
        <f>IF(FC!E30="nedef. zóna",-1,IF(FC!E30="ok",1,0))</f>
        <v>-1</v>
      </c>
    </row>
    <row r="31" spans="2:59" x14ac:dyDescent="0.2">
      <c r="B31">
        <v>12</v>
      </c>
      <c r="C31" s="9" t="str">
        <f>IF(zony!AC31=0,"nezadáno",zony!D31)</f>
        <v>nezadáno</v>
      </c>
      <c r="D31" s="83" t="str">
        <f t="shared" si="6"/>
        <v>nedef. zóna</v>
      </c>
      <c r="E31" s="91">
        <f>zony!AB31</f>
        <v>0</v>
      </c>
      <c r="F31" s="91">
        <f>doba!D31</f>
        <v>0</v>
      </c>
      <c r="G31" s="91">
        <f>doba!E31</f>
        <v>0</v>
      </c>
      <c r="H31" s="89">
        <f>prikon!D31</f>
        <v>0</v>
      </c>
      <c r="I31" s="157">
        <f>IF(zony!AC31=0,0,H31*1000/E31)</f>
        <v>0</v>
      </c>
      <c r="J31" s="89">
        <f>IF(nouzove!D31=1,1000*N31/8760,IF(nouzove!D31=0,0,nouzove!H31))</f>
        <v>0</v>
      </c>
      <c r="K31" s="91">
        <f>IF(nouzove!D31=1,8760,IF(nouzove!D31=0,0,nouzove!I31))</f>
        <v>0</v>
      </c>
      <c r="L31" s="89">
        <f>IF(nouzove!E31=1.5,1000*O31/8760,IF(nouzove!E31=0,0,nouzove!K31/1000))</f>
        <v>0</v>
      </c>
      <c r="M31" s="132">
        <f>((doba!D31*FD!D31)+doba!E31)*FO!D31*(prikon!D31*FC!D31)</f>
        <v>0</v>
      </c>
      <c r="N31" s="89">
        <f>nouzove!D31*zony!E31</f>
        <v>0</v>
      </c>
      <c r="O31" s="89">
        <f>nouzove!E31*zony!E31</f>
        <v>0</v>
      </c>
      <c r="P31" s="132">
        <f t="shared" si="7"/>
        <v>0</v>
      </c>
      <c r="Q31" s="88">
        <f t="shared" si="8"/>
        <v>0</v>
      </c>
      <c r="R31" s="88">
        <f t="shared" si="9"/>
        <v>0</v>
      </c>
      <c r="S31" s="88">
        <f t="shared" si="10"/>
        <v>0</v>
      </c>
      <c r="T31" s="89">
        <f>IF(zony!E31=0,0,M31/zony!E31)</f>
        <v>0</v>
      </c>
      <c r="U31" s="89">
        <f>nouzove!D31</f>
        <v>0</v>
      </c>
      <c r="V31" s="89">
        <f>nouzove!E31</f>
        <v>0</v>
      </c>
      <c r="W31" s="89">
        <f t="shared" si="11"/>
        <v>0</v>
      </c>
      <c r="X31" s="88">
        <f>IF(zony!AC31=0,0,Q31/zony!AA31)</f>
        <v>0</v>
      </c>
      <c r="AC31">
        <f>IF(nouzove!D31=1,1000*N31/8760,IF(nouzove!D31=0,0,nouzove!H31))</f>
        <v>0</v>
      </c>
      <c r="BB31">
        <f>IF(doba!G31="nedef. zóna",-1,IF(doba!G31="ok",1,0))</f>
        <v>-1</v>
      </c>
      <c r="BC31">
        <f>IF(prikon!E31="nedef. zóna",-1,IF(prikon!E31="ok",1,0))</f>
        <v>-1</v>
      </c>
      <c r="BD31">
        <f>IF(nouzove!F31="nedef. zóna",-1,IF(nouzove!F31="ok",1,0))</f>
        <v>-1</v>
      </c>
      <c r="BE31">
        <f>IF(FO!E31="nedef. zóna",-1,IF(FO!E31="ok",1,0))</f>
        <v>-1</v>
      </c>
      <c r="BF31">
        <f>IF(FD!E31="nedef. zóna",-1,IF(FD!E31="ok",1,0))</f>
        <v>-1</v>
      </c>
      <c r="BG31">
        <f>IF(FC!E31="nedef. zóna",-1,IF(FC!E31="ok",1,0))</f>
        <v>-1</v>
      </c>
    </row>
    <row r="32" spans="2:59" x14ac:dyDescent="0.2">
      <c r="B32">
        <v>13</v>
      </c>
      <c r="C32" s="9" t="str">
        <f>IF(zony!AC32=0,"nezadáno",zony!D32)</f>
        <v>nezadáno</v>
      </c>
      <c r="D32" s="83" t="str">
        <f t="shared" si="6"/>
        <v>nedef. zóna</v>
      </c>
      <c r="E32" s="91">
        <f>zony!AB32</f>
        <v>0</v>
      </c>
      <c r="F32" s="91">
        <f>doba!D32</f>
        <v>0</v>
      </c>
      <c r="G32" s="91">
        <f>doba!E32</f>
        <v>0</v>
      </c>
      <c r="H32" s="89">
        <f>prikon!D32</f>
        <v>0</v>
      </c>
      <c r="I32" s="157">
        <f>IF(zony!AC32=0,0,H32*1000/E32)</f>
        <v>0</v>
      </c>
      <c r="J32" s="89">
        <f>IF(nouzove!D32=1,1000*N32/8760,IF(nouzove!D32=0,0,nouzove!H32))</f>
        <v>0</v>
      </c>
      <c r="K32" s="91">
        <f>IF(nouzove!D32=1,8760,IF(nouzove!D32=0,0,nouzove!I32))</f>
        <v>0</v>
      </c>
      <c r="L32" s="89">
        <f>IF(nouzove!E32=1.5,1000*O32/8760,IF(nouzove!E32=0,0,nouzove!K32/1000))</f>
        <v>0</v>
      </c>
      <c r="M32" s="132">
        <f>((doba!D32*FD!D32)+doba!E32)*FO!D32*(prikon!D32*FC!D32)</f>
        <v>0</v>
      </c>
      <c r="N32" s="89">
        <f>nouzove!D32*zony!E32</f>
        <v>0</v>
      </c>
      <c r="O32" s="89">
        <f>nouzove!E32*zony!E32</f>
        <v>0</v>
      </c>
      <c r="P32" s="132">
        <f t="shared" si="7"/>
        <v>0</v>
      </c>
      <c r="Q32" s="88">
        <f t="shared" si="8"/>
        <v>0</v>
      </c>
      <c r="R32" s="88">
        <f t="shared" si="9"/>
        <v>0</v>
      </c>
      <c r="S32" s="88">
        <f t="shared" si="10"/>
        <v>0</v>
      </c>
      <c r="T32" s="89">
        <f>IF(zony!E32=0,0,M32/zony!E32)</f>
        <v>0</v>
      </c>
      <c r="U32" s="89">
        <f>nouzove!D32</f>
        <v>0</v>
      </c>
      <c r="V32" s="89">
        <f>nouzove!E32</f>
        <v>0</v>
      </c>
      <c r="W32" s="89">
        <f t="shared" si="11"/>
        <v>0</v>
      </c>
      <c r="X32" s="88">
        <f>IF(zony!AC32=0,0,Q32/zony!AA32)</f>
        <v>0</v>
      </c>
      <c r="AC32">
        <f>IF(nouzove!D32=1,1000*N32/8760,IF(nouzove!D32=0,0,nouzove!H32))</f>
        <v>0</v>
      </c>
      <c r="BB32">
        <f>IF(doba!G32="nedef. zóna",-1,IF(doba!G32="ok",1,0))</f>
        <v>-1</v>
      </c>
      <c r="BC32">
        <f>IF(prikon!E32="nedef. zóna",-1,IF(prikon!E32="ok",1,0))</f>
        <v>-1</v>
      </c>
      <c r="BD32">
        <f>IF(nouzove!F32="nedef. zóna",-1,IF(nouzove!F32="ok",1,0))</f>
        <v>-1</v>
      </c>
      <c r="BE32">
        <f>IF(FO!E32="nedef. zóna",-1,IF(FO!E32="ok",1,0))</f>
        <v>-1</v>
      </c>
      <c r="BF32">
        <f>IF(FD!E32="nedef. zóna",-1,IF(FD!E32="ok",1,0))</f>
        <v>-1</v>
      </c>
      <c r="BG32">
        <f>IF(FC!E32="nedef. zóna",-1,IF(FC!E32="ok",1,0))</f>
        <v>-1</v>
      </c>
    </row>
    <row r="33" spans="2:59" x14ac:dyDescent="0.2">
      <c r="B33">
        <v>14</v>
      </c>
      <c r="C33" s="9" t="str">
        <f>IF(zony!AC33=0,"nezadáno",zony!D33)</f>
        <v>nezadáno</v>
      </c>
      <c r="D33" s="83" t="str">
        <f t="shared" si="6"/>
        <v>nedef. zóna</v>
      </c>
      <c r="E33" s="91">
        <f>zony!AB33</f>
        <v>0</v>
      </c>
      <c r="F33" s="91">
        <f>doba!D33</f>
        <v>0</v>
      </c>
      <c r="G33" s="91">
        <f>doba!E33</f>
        <v>0</v>
      </c>
      <c r="H33" s="89">
        <f>prikon!D33</f>
        <v>0</v>
      </c>
      <c r="I33" s="157">
        <f>IF(zony!AC33=0,0,H33*1000/E33)</f>
        <v>0</v>
      </c>
      <c r="J33" s="89">
        <f>IF(nouzove!D33=1,1000*N33/8760,IF(nouzove!D33=0,0,nouzove!H33))</f>
        <v>0</v>
      </c>
      <c r="K33" s="91">
        <f>IF(nouzove!D33=1,8760,IF(nouzove!D33=0,0,nouzove!I33))</f>
        <v>0</v>
      </c>
      <c r="L33" s="89">
        <f>IF(nouzove!E33=1.5,1000*O33/8760,IF(nouzove!E33=0,0,nouzove!K33/1000))</f>
        <v>0</v>
      </c>
      <c r="M33" s="132">
        <f>((doba!D33*FD!D33)+doba!E33)*FO!D33*(prikon!D33*FC!D33)</f>
        <v>0</v>
      </c>
      <c r="N33" s="89">
        <f>nouzove!D33*zony!E33</f>
        <v>0</v>
      </c>
      <c r="O33" s="89">
        <f>nouzove!E33*zony!E33</f>
        <v>0</v>
      </c>
      <c r="P33" s="132">
        <f t="shared" si="7"/>
        <v>0</v>
      </c>
      <c r="Q33" s="88">
        <f t="shared" si="8"/>
        <v>0</v>
      </c>
      <c r="R33" s="88">
        <f t="shared" si="9"/>
        <v>0</v>
      </c>
      <c r="S33" s="88">
        <f t="shared" si="10"/>
        <v>0</v>
      </c>
      <c r="T33" s="89">
        <f>IF(zony!E33=0,0,M33/zony!E33)</f>
        <v>0</v>
      </c>
      <c r="U33" s="89">
        <f>nouzove!D33</f>
        <v>0</v>
      </c>
      <c r="V33" s="89">
        <f>nouzove!E33</f>
        <v>0</v>
      </c>
      <c r="W33" s="89">
        <f t="shared" si="11"/>
        <v>0</v>
      </c>
      <c r="X33" s="88">
        <f>IF(zony!AC33=0,0,Q33/zony!AA33)</f>
        <v>0</v>
      </c>
      <c r="AC33">
        <f>IF(nouzove!D33=1,1000*N33/8760,IF(nouzove!D33=0,0,nouzove!H33))</f>
        <v>0</v>
      </c>
      <c r="BB33">
        <f>IF(doba!G33="nedef. zóna",-1,IF(doba!G33="ok",1,0))</f>
        <v>-1</v>
      </c>
      <c r="BC33">
        <f>IF(prikon!E33="nedef. zóna",-1,IF(prikon!E33="ok",1,0))</f>
        <v>-1</v>
      </c>
      <c r="BD33">
        <f>IF(nouzove!F33="nedef. zóna",-1,IF(nouzove!F33="ok",1,0))</f>
        <v>-1</v>
      </c>
      <c r="BE33">
        <f>IF(FO!E33="nedef. zóna",-1,IF(FO!E33="ok",1,0))</f>
        <v>-1</v>
      </c>
      <c r="BF33">
        <f>IF(FD!E33="nedef. zóna",-1,IF(FD!E33="ok",1,0))</f>
        <v>-1</v>
      </c>
      <c r="BG33">
        <f>IF(FC!E33="nedef. zóna",-1,IF(FC!E33="ok",1,0))</f>
        <v>-1</v>
      </c>
    </row>
    <row r="34" spans="2:59" x14ac:dyDescent="0.2">
      <c r="B34">
        <v>15</v>
      </c>
      <c r="C34" s="9" t="str">
        <f>IF(zony!AC34=0,"nezadáno",zony!D34)</f>
        <v>nezadáno</v>
      </c>
      <c r="D34" s="83" t="str">
        <f t="shared" si="6"/>
        <v>nedef. zóna</v>
      </c>
      <c r="E34" s="91">
        <f>zony!AB34</f>
        <v>0</v>
      </c>
      <c r="F34" s="91">
        <f>doba!D34</f>
        <v>0</v>
      </c>
      <c r="G34" s="91">
        <f>doba!E34</f>
        <v>0</v>
      </c>
      <c r="H34" s="89">
        <f>prikon!D34</f>
        <v>0</v>
      </c>
      <c r="I34" s="157">
        <f>IF(zony!AC34=0,0,H34*1000/E34)</f>
        <v>0</v>
      </c>
      <c r="J34" s="89">
        <f>IF(nouzove!D34=1,1000*N34/8760,IF(nouzove!D34=0,0,nouzove!H34))</f>
        <v>0</v>
      </c>
      <c r="K34" s="91">
        <f>IF(nouzove!D34=1,8760,IF(nouzove!D34=0,0,nouzove!I34))</f>
        <v>0</v>
      </c>
      <c r="L34" s="89">
        <f>IF(nouzove!E34=1.5,1000*O34/8760,IF(nouzove!E34=0,0,nouzove!K34/1000))</f>
        <v>0</v>
      </c>
      <c r="M34" s="132">
        <f>((doba!D34*FD!D34)+doba!E34)*FO!D34*(prikon!D34*FC!D34)</f>
        <v>0</v>
      </c>
      <c r="N34" s="89">
        <f>nouzove!D34*zony!E34</f>
        <v>0</v>
      </c>
      <c r="O34" s="89">
        <f>nouzove!E34*zony!E34</f>
        <v>0</v>
      </c>
      <c r="P34" s="132">
        <f t="shared" si="7"/>
        <v>0</v>
      </c>
      <c r="Q34" s="88">
        <f t="shared" si="8"/>
        <v>0</v>
      </c>
      <c r="R34" s="88">
        <f t="shared" si="9"/>
        <v>0</v>
      </c>
      <c r="S34" s="88">
        <f t="shared" si="10"/>
        <v>0</v>
      </c>
      <c r="T34" s="89">
        <f>IF(zony!E34=0,0,M34/zony!E34)</f>
        <v>0</v>
      </c>
      <c r="U34" s="89">
        <f>nouzove!D34</f>
        <v>0</v>
      </c>
      <c r="V34" s="89">
        <f>nouzove!E34</f>
        <v>0</v>
      </c>
      <c r="W34" s="89">
        <f t="shared" si="11"/>
        <v>0</v>
      </c>
      <c r="X34" s="88">
        <f>IF(zony!AC34=0,0,Q34/zony!AA34)</f>
        <v>0</v>
      </c>
      <c r="AC34">
        <f>IF(nouzove!D34=1,1000*N34/8760,IF(nouzove!D34=0,0,nouzove!H34))</f>
        <v>0</v>
      </c>
      <c r="BB34">
        <f>IF(doba!G34="nedef. zóna",-1,IF(doba!G34="ok",1,0))</f>
        <v>-1</v>
      </c>
      <c r="BC34">
        <f>IF(prikon!E34="nedef. zóna",-1,IF(prikon!E34="ok",1,0))</f>
        <v>-1</v>
      </c>
      <c r="BD34">
        <f>IF(nouzove!F34="nedef. zóna",-1,IF(nouzove!F34="ok",1,0))</f>
        <v>-1</v>
      </c>
      <c r="BE34">
        <f>IF(FO!E34="nedef. zóna",-1,IF(FO!E34="ok",1,0))</f>
        <v>-1</v>
      </c>
      <c r="BF34">
        <f>IF(FD!E34="nedef. zóna",-1,IF(FD!E34="ok",1,0))</f>
        <v>-1</v>
      </c>
      <c r="BG34">
        <f>IF(FC!E34="nedef. zóna",-1,IF(FC!E34="ok",1,0))</f>
        <v>-1</v>
      </c>
    </row>
    <row r="35" spans="2:59" x14ac:dyDescent="0.2">
      <c r="B35">
        <v>16</v>
      </c>
      <c r="C35" s="9" t="str">
        <f>IF(zony!AC35=0,"nezadáno",zony!D35)</f>
        <v>nezadáno</v>
      </c>
      <c r="D35" s="83" t="str">
        <f t="shared" si="6"/>
        <v>nedef. zóna</v>
      </c>
      <c r="E35" s="91">
        <f>zony!AB35</f>
        <v>0</v>
      </c>
      <c r="F35" s="91">
        <f>doba!D35</f>
        <v>0</v>
      </c>
      <c r="G35" s="91">
        <f>doba!E35</f>
        <v>0</v>
      </c>
      <c r="H35" s="89">
        <f>prikon!D35</f>
        <v>0</v>
      </c>
      <c r="I35" s="157">
        <f>IF(zony!AC35=0,0,H35*1000/E35)</f>
        <v>0</v>
      </c>
      <c r="J35" s="89">
        <f>IF(nouzove!D35=1,1000*N35/8760,IF(nouzove!D35=0,0,nouzove!H35))</f>
        <v>0</v>
      </c>
      <c r="K35" s="91">
        <f>IF(nouzove!D35=1,8760,IF(nouzove!D35=0,0,nouzove!I35))</f>
        <v>0</v>
      </c>
      <c r="L35" s="89">
        <f>IF(nouzove!E35=1.5,1000*O35/8760,IF(nouzove!E35=0,0,nouzove!K35/1000))</f>
        <v>0</v>
      </c>
      <c r="M35" s="132">
        <f>((doba!D35*FD!D35)+doba!E35)*FO!D35*(prikon!D35*FC!D35)</f>
        <v>0</v>
      </c>
      <c r="N35" s="89">
        <f>nouzove!D35*zony!E35</f>
        <v>0</v>
      </c>
      <c r="O35" s="89">
        <f>nouzove!E35*zony!E35</f>
        <v>0</v>
      </c>
      <c r="P35" s="132">
        <f t="shared" si="7"/>
        <v>0</v>
      </c>
      <c r="Q35" s="88">
        <f t="shared" si="8"/>
        <v>0</v>
      </c>
      <c r="R35" s="88">
        <f t="shared" si="9"/>
        <v>0</v>
      </c>
      <c r="S35" s="88">
        <f t="shared" si="10"/>
        <v>0</v>
      </c>
      <c r="T35" s="89">
        <f>IF(zony!E35=0,0,M35/zony!E35)</f>
        <v>0</v>
      </c>
      <c r="U35" s="89">
        <f>nouzove!D35</f>
        <v>0</v>
      </c>
      <c r="V35" s="89">
        <f>nouzove!E35</f>
        <v>0</v>
      </c>
      <c r="W35" s="89">
        <f t="shared" si="11"/>
        <v>0</v>
      </c>
      <c r="X35" s="88">
        <f>IF(zony!AC35=0,0,Q35/zony!AA35)</f>
        <v>0</v>
      </c>
      <c r="AC35">
        <f>IF(nouzove!D35=1,1000*N35/8760,IF(nouzove!D35=0,0,nouzove!H35))</f>
        <v>0</v>
      </c>
      <c r="BB35">
        <f>IF(doba!G35="nedef. zóna",-1,IF(doba!G35="ok",1,0))</f>
        <v>-1</v>
      </c>
      <c r="BC35">
        <f>IF(prikon!E35="nedef. zóna",-1,IF(prikon!E35="ok",1,0))</f>
        <v>-1</v>
      </c>
      <c r="BD35">
        <f>IF(nouzove!F35="nedef. zóna",-1,IF(nouzove!F35="ok",1,0))</f>
        <v>-1</v>
      </c>
      <c r="BE35">
        <f>IF(FO!E35="nedef. zóna",-1,IF(FO!E35="ok",1,0))</f>
        <v>-1</v>
      </c>
      <c r="BF35">
        <f>IF(FD!E35="nedef. zóna",-1,IF(FD!E35="ok",1,0))</f>
        <v>-1</v>
      </c>
      <c r="BG35">
        <f>IF(FC!E35="nedef. zóna",-1,IF(FC!E35="ok",1,0))</f>
        <v>-1</v>
      </c>
    </row>
    <row r="36" spans="2:59" x14ac:dyDescent="0.2">
      <c r="B36">
        <v>17</v>
      </c>
      <c r="C36" s="9" t="str">
        <f>IF(zony!AC36=0,"nezadáno",zony!D36)</f>
        <v>nezadáno</v>
      </c>
      <c r="D36" s="83" t="str">
        <f t="shared" si="6"/>
        <v>nedef. zóna</v>
      </c>
      <c r="E36" s="91">
        <f>zony!AB36</f>
        <v>0</v>
      </c>
      <c r="F36" s="91">
        <f>doba!D36</f>
        <v>0</v>
      </c>
      <c r="G36" s="91">
        <f>doba!E36</f>
        <v>0</v>
      </c>
      <c r="H36" s="89">
        <f>prikon!D36</f>
        <v>0</v>
      </c>
      <c r="I36" s="157">
        <f>IF(zony!AC36=0,0,H36*1000/E36)</f>
        <v>0</v>
      </c>
      <c r="J36" s="89">
        <f>IF(nouzove!D36=1,1000*N36/8760,IF(nouzove!D36=0,0,nouzove!H36))</f>
        <v>0</v>
      </c>
      <c r="K36" s="91">
        <f>IF(nouzove!D36=1,8760,IF(nouzove!D36=0,0,nouzove!I36))</f>
        <v>0</v>
      </c>
      <c r="L36" s="89">
        <f>IF(nouzove!E36=1.5,1000*O36/8760,IF(nouzove!E36=0,0,nouzove!K36/1000))</f>
        <v>0</v>
      </c>
      <c r="M36" s="132">
        <f>((doba!D36*FD!D36)+doba!E36)*FO!D36*(prikon!D36*FC!D36)</f>
        <v>0</v>
      </c>
      <c r="N36" s="89">
        <f>nouzove!D36*zony!E36</f>
        <v>0</v>
      </c>
      <c r="O36" s="89">
        <f>nouzove!E36*zony!E36</f>
        <v>0</v>
      </c>
      <c r="P36" s="132">
        <f t="shared" si="7"/>
        <v>0</v>
      </c>
      <c r="Q36" s="88">
        <f t="shared" si="8"/>
        <v>0</v>
      </c>
      <c r="R36" s="88">
        <f t="shared" si="9"/>
        <v>0</v>
      </c>
      <c r="S36" s="88">
        <f t="shared" si="10"/>
        <v>0</v>
      </c>
      <c r="T36" s="89">
        <f>IF(zony!E36=0,0,M36/zony!E36)</f>
        <v>0</v>
      </c>
      <c r="U36" s="89">
        <f>nouzove!D36</f>
        <v>0</v>
      </c>
      <c r="V36" s="89">
        <f>nouzove!E36</f>
        <v>0</v>
      </c>
      <c r="W36" s="89">
        <f t="shared" si="11"/>
        <v>0</v>
      </c>
      <c r="X36" s="88">
        <f>IF(zony!AC36=0,0,Q36/zony!AA36)</f>
        <v>0</v>
      </c>
      <c r="AC36">
        <f>IF(nouzove!D36=1,1000*N36/8760,IF(nouzove!D36=0,0,nouzove!H36))</f>
        <v>0</v>
      </c>
      <c r="BB36">
        <f>IF(doba!G36="nedef. zóna",-1,IF(doba!G36="ok",1,0))</f>
        <v>-1</v>
      </c>
      <c r="BC36">
        <f>IF(prikon!E36="nedef. zóna",-1,IF(prikon!E36="ok",1,0))</f>
        <v>-1</v>
      </c>
      <c r="BD36">
        <f>IF(nouzove!F36="nedef. zóna",-1,IF(nouzove!F36="ok",1,0))</f>
        <v>-1</v>
      </c>
      <c r="BE36">
        <f>IF(FO!E36="nedef. zóna",-1,IF(FO!E36="ok",1,0))</f>
        <v>-1</v>
      </c>
      <c r="BF36">
        <f>IF(FD!E36="nedef. zóna",-1,IF(FD!E36="ok",1,0))</f>
        <v>-1</v>
      </c>
      <c r="BG36">
        <f>IF(FC!E36="nedef. zóna",-1,IF(FC!E36="ok",1,0))</f>
        <v>-1</v>
      </c>
    </row>
    <row r="37" spans="2:59" x14ac:dyDescent="0.2">
      <c r="B37">
        <v>18</v>
      </c>
      <c r="C37" s="9" t="str">
        <f>IF(zony!AC37=0,"nezadáno",zony!D37)</f>
        <v>nezadáno</v>
      </c>
      <c r="D37" s="83" t="str">
        <f t="shared" si="6"/>
        <v>nedef. zóna</v>
      </c>
      <c r="E37" s="91">
        <f>zony!AB37</f>
        <v>0</v>
      </c>
      <c r="F37" s="91">
        <f>doba!D37</f>
        <v>0</v>
      </c>
      <c r="G37" s="91">
        <f>doba!E37</f>
        <v>0</v>
      </c>
      <c r="H37" s="89">
        <f>prikon!D37</f>
        <v>0</v>
      </c>
      <c r="I37" s="157">
        <f>IF(zony!AC37=0,0,H37*1000/E37)</f>
        <v>0</v>
      </c>
      <c r="J37" s="89">
        <f>IF(nouzove!D37=1,1000*N37/8760,IF(nouzove!D37=0,0,nouzove!H37))</f>
        <v>0</v>
      </c>
      <c r="K37" s="91">
        <f>IF(nouzove!D37=1,8760,IF(nouzove!D37=0,0,nouzove!I37))</f>
        <v>0</v>
      </c>
      <c r="L37" s="89">
        <f>IF(nouzove!E37=1.5,1000*O37/8760,IF(nouzove!E37=0,0,nouzove!K37/1000))</f>
        <v>0</v>
      </c>
      <c r="M37" s="132">
        <f>((doba!D37*FD!D37)+doba!E37)*FO!D37*(prikon!D37*FC!D37)</f>
        <v>0</v>
      </c>
      <c r="N37" s="89">
        <f>nouzove!D37*zony!E37</f>
        <v>0</v>
      </c>
      <c r="O37" s="89">
        <f>nouzove!E37*zony!E37</f>
        <v>0</v>
      </c>
      <c r="P37" s="132">
        <f t="shared" si="7"/>
        <v>0</v>
      </c>
      <c r="Q37" s="88">
        <f t="shared" si="8"/>
        <v>0</v>
      </c>
      <c r="R37" s="88">
        <f t="shared" si="9"/>
        <v>0</v>
      </c>
      <c r="S37" s="88">
        <f t="shared" si="10"/>
        <v>0</v>
      </c>
      <c r="T37" s="89">
        <f>IF(zony!E37=0,0,M37/zony!E37)</f>
        <v>0</v>
      </c>
      <c r="U37" s="89">
        <f>nouzove!D37</f>
        <v>0</v>
      </c>
      <c r="V37" s="89">
        <f>nouzove!E37</f>
        <v>0</v>
      </c>
      <c r="W37" s="89">
        <f t="shared" si="11"/>
        <v>0</v>
      </c>
      <c r="X37" s="88">
        <f>IF(zony!AC37=0,0,Q37/zony!AA37)</f>
        <v>0</v>
      </c>
      <c r="AC37">
        <f>IF(nouzove!D37=1,1000*N37/8760,IF(nouzove!D37=0,0,nouzove!H37))</f>
        <v>0</v>
      </c>
      <c r="BB37">
        <f>IF(doba!G37="nedef. zóna",-1,IF(doba!G37="ok",1,0))</f>
        <v>-1</v>
      </c>
      <c r="BC37">
        <f>IF(prikon!E37="nedef. zóna",-1,IF(prikon!E37="ok",1,0))</f>
        <v>-1</v>
      </c>
      <c r="BD37">
        <f>IF(nouzove!F37="nedef. zóna",-1,IF(nouzove!F37="ok",1,0))</f>
        <v>-1</v>
      </c>
      <c r="BE37">
        <f>IF(FO!E37="nedef. zóna",-1,IF(FO!E37="ok",1,0))</f>
        <v>-1</v>
      </c>
      <c r="BF37">
        <f>IF(FD!E37="nedef. zóna",-1,IF(FD!E37="ok",1,0))</f>
        <v>-1</v>
      </c>
      <c r="BG37">
        <f>IF(FC!E37="nedef. zóna",-1,IF(FC!E37="ok",1,0))</f>
        <v>-1</v>
      </c>
    </row>
    <row r="38" spans="2:59" x14ac:dyDescent="0.2">
      <c r="B38">
        <v>19</v>
      </c>
      <c r="C38" s="9" t="str">
        <f>IF(zony!AC38=0,"nezadáno",zony!D38)</f>
        <v>nezadáno</v>
      </c>
      <c r="D38" s="83" t="str">
        <f t="shared" si="6"/>
        <v>nedef. zóna</v>
      </c>
      <c r="E38" s="91">
        <f>zony!AB38</f>
        <v>0</v>
      </c>
      <c r="F38" s="91">
        <f>doba!D38</f>
        <v>0</v>
      </c>
      <c r="G38" s="91">
        <f>doba!E38</f>
        <v>0</v>
      </c>
      <c r="H38" s="89">
        <f>prikon!D38</f>
        <v>0</v>
      </c>
      <c r="I38" s="157">
        <f>IF(zony!AC38=0,0,H38*1000/E38)</f>
        <v>0</v>
      </c>
      <c r="J38" s="89">
        <f>IF(nouzove!D38=1,1000*N38/8760,IF(nouzove!D38=0,0,nouzove!H38))</f>
        <v>0</v>
      </c>
      <c r="K38" s="91">
        <f>IF(nouzove!D38=1,8760,IF(nouzove!D38=0,0,nouzove!I38))</f>
        <v>0</v>
      </c>
      <c r="L38" s="89">
        <f>IF(nouzove!E38=1.5,1000*O38/8760,IF(nouzove!E38=0,0,nouzove!K38/1000))</f>
        <v>0</v>
      </c>
      <c r="M38" s="132">
        <f>((doba!D38*FD!D38)+doba!E38)*FO!D38*(prikon!D38*FC!D38)</f>
        <v>0</v>
      </c>
      <c r="N38" s="89">
        <f>nouzove!D38*zony!E38</f>
        <v>0</v>
      </c>
      <c r="O38" s="89">
        <f>nouzove!E38*zony!E38</f>
        <v>0</v>
      </c>
      <c r="P38" s="132">
        <f t="shared" si="7"/>
        <v>0</v>
      </c>
      <c r="Q38" s="88">
        <f t="shared" si="8"/>
        <v>0</v>
      </c>
      <c r="R38" s="88">
        <f t="shared" si="9"/>
        <v>0</v>
      </c>
      <c r="S38" s="88">
        <f t="shared" si="10"/>
        <v>0</v>
      </c>
      <c r="T38" s="89">
        <f>IF(zony!E38=0,0,M38/zony!E38)</f>
        <v>0</v>
      </c>
      <c r="U38" s="89">
        <f>nouzove!D38</f>
        <v>0</v>
      </c>
      <c r="V38" s="89">
        <f>nouzove!E38</f>
        <v>0</v>
      </c>
      <c r="W38" s="89">
        <f t="shared" si="11"/>
        <v>0</v>
      </c>
      <c r="X38" s="88">
        <f>IF(zony!AC38=0,0,Q38/zony!AA38)</f>
        <v>0</v>
      </c>
      <c r="AC38">
        <f>IF(nouzove!D38=1,1000*N38/8760,IF(nouzove!D38=0,0,nouzove!H38))</f>
        <v>0</v>
      </c>
      <c r="BB38">
        <f>IF(doba!G38="nedef. zóna",-1,IF(doba!G38="ok",1,0))</f>
        <v>-1</v>
      </c>
      <c r="BC38">
        <f>IF(prikon!E38="nedef. zóna",-1,IF(prikon!E38="ok",1,0))</f>
        <v>-1</v>
      </c>
      <c r="BD38">
        <f>IF(nouzove!F38="nedef. zóna",-1,IF(nouzove!F38="ok",1,0))</f>
        <v>-1</v>
      </c>
      <c r="BE38">
        <f>IF(FO!E38="nedef. zóna",-1,IF(FO!E38="ok",1,0))</f>
        <v>-1</v>
      </c>
      <c r="BF38">
        <f>IF(FD!E38="nedef. zóna",-1,IF(FD!E38="ok",1,0))</f>
        <v>-1</v>
      </c>
      <c r="BG38">
        <f>IF(FC!E38="nedef. zóna",-1,IF(FC!E38="ok",1,0))</f>
        <v>-1</v>
      </c>
    </row>
    <row r="39" spans="2:59" x14ac:dyDescent="0.2">
      <c r="B39">
        <v>20</v>
      </c>
      <c r="C39" s="9" t="str">
        <f>IF(zony!AC39=0,"nezadáno",zony!D39)</f>
        <v>nezadáno</v>
      </c>
      <c r="D39" s="83" t="str">
        <f t="shared" si="6"/>
        <v>nedef. zóna</v>
      </c>
      <c r="E39" s="91">
        <f>zony!AB39</f>
        <v>0</v>
      </c>
      <c r="F39" s="91">
        <f>doba!D39</f>
        <v>0</v>
      </c>
      <c r="G39" s="91">
        <f>doba!E39</f>
        <v>0</v>
      </c>
      <c r="H39" s="89">
        <f>prikon!D39</f>
        <v>0</v>
      </c>
      <c r="I39" s="157">
        <f>IF(zony!AC39=0,0,H39*1000/E39)</f>
        <v>0</v>
      </c>
      <c r="J39" s="89">
        <f>IF(nouzove!D39=1,1000*N39/8760,IF(nouzove!D39=0,0,nouzove!H39))</f>
        <v>0</v>
      </c>
      <c r="K39" s="91">
        <f>IF(nouzove!D39=1,8760,IF(nouzove!D39=0,0,nouzove!I39))</f>
        <v>0</v>
      </c>
      <c r="L39" s="89">
        <f>IF(nouzove!E39=1.5,1000*O39/8760,IF(nouzove!E39=0,0,nouzove!K39/1000))</f>
        <v>0</v>
      </c>
      <c r="M39" s="132">
        <f>((doba!D39*FD!D39)+doba!E39)*FO!D39*(prikon!D39*FC!D39)</f>
        <v>0</v>
      </c>
      <c r="N39" s="89">
        <f>nouzove!D39*zony!E39</f>
        <v>0</v>
      </c>
      <c r="O39" s="89">
        <f>nouzove!E39*zony!E39</f>
        <v>0</v>
      </c>
      <c r="P39" s="132">
        <f t="shared" si="7"/>
        <v>0</v>
      </c>
      <c r="Q39" s="88">
        <f t="shared" si="8"/>
        <v>0</v>
      </c>
      <c r="R39" s="88">
        <f t="shared" si="9"/>
        <v>0</v>
      </c>
      <c r="S39" s="88">
        <f t="shared" si="10"/>
        <v>0</v>
      </c>
      <c r="T39" s="89">
        <f>IF(zony!E39=0,0,M39/zony!E39)</f>
        <v>0</v>
      </c>
      <c r="U39" s="89">
        <f>nouzove!D39</f>
        <v>0</v>
      </c>
      <c r="V39" s="89">
        <f>nouzove!E39</f>
        <v>0</v>
      </c>
      <c r="W39" s="89">
        <f t="shared" si="11"/>
        <v>0</v>
      </c>
      <c r="X39" s="88">
        <f>IF(zony!AC39=0,0,Q39/zony!AA39)</f>
        <v>0</v>
      </c>
      <c r="AC39">
        <f>IF(nouzove!D39=1,1000*N39/8760,IF(nouzove!D39=0,0,nouzove!H39))</f>
        <v>0</v>
      </c>
      <c r="BB39">
        <f>IF(doba!G39="nedef. zóna",-1,IF(doba!G39="ok",1,0))</f>
        <v>-1</v>
      </c>
      <c r="BC39">
        <f>IF(prikon!E39="nedef. zóna",-1,IF(prikon!E39="ok",1,0))</f>
        <v>-1</v>
      </c>
      <c r="BD39">
        <f>IF(nouzove!F39="nedef. zóna",-1,IF(nouzove!F39="ok",1,0))</f>
        <v>-1</v>
      </c>
      <c r="BE39">
        <f>IF(FO!E39="nedef. zóna",-1,IF(FO!E39="ok",1,0))</f>
        <v>-1</v>
      </c>
      <c r="BF39">
        <f>IF(FD!E39="nedef. zóna",-1,IF(FD!E39="ok",1,0))</f>
        <v>-1</v>
      </c>
      <c r="BG39">
        <f>IF(FC!E39="nedef. zóna",-1,IF(FC!E39="ok",1,0))</f>
        <v>-1</v>
      </c>
    </row>
    <row r="40" spans="2:59" x14ac:dyDescent="0.2">
      <c r="B40">
        <v>21</v>
      </c>
      <c r="C40" s="9" t="str">
        <f>IF(zony!AC40=0,"nezadáno",zony!D40)</f>
        <v>nezadáno</v>
      </c>
      <c r="D40" s="83" t="str">
        <f t="shared" si="6"/>
        <v>nedef. zóna</v>
      </c>
      <c r="E40" s="91">
        <f>zony!AB40</f>
        <v>0</v>
      </c>
      <c r="F40" s="91">
        <f>doba!D40</f>
        <v>0</v>
      </c>
      <c r="G40" s="91">
        <f>doba!E40</f>
        <v>0</v>
      </c>
      <c r="H40" s="89">
        <f>prikon!D40</f>
        <v>0</v>
      </c>
      <c r="I40" s="157">
        <f>IF(zony!AC40=0,0,H40*1000/E40)</f>
        <v>0</v>
      </c>
      <c r="J40" s="89">
        <f>IF(nouzove!D40=1,1000*N40/8760,IF(nouzove!D40=0,0,nouzove!H40))</f>
        <v>0</v>
      </c>
      <c r="K40" s="91">
        <f>IF(nouzove!D40=1,8760,IF(nouzove!D40=0,0,nouzove!I40))</f>
        <v>0</v>
      </c>
      <c r="L40" s="89">
        <f>IF(nouzove!E40=1.5,1000*O40/8760,IF(nouzove!E40=0,0,nouzove!K40/1000))</f>
        <v>0</v>
      </c>
      <c r="M40" s="132">
        <f>((doba!D40*FD!D40)+doba!E40)*FO!D40*(prikon!D40*FC!D40)</f>
        <v>0</v>
      </c>
      <c r="N40" s="89">
        <f>nouzove!D40*zony!E40</f>
        <v>0</v>
      </c>
      <c r="O40" s="89">
        <f>nouzove!E40*zony!E40</f>
        <v>0</v>
      </c>
      <c r="P40" s="132">
        <f t="shared" si="7"/>
        <v>0</v>
      </c>
      <c r="Q40" s="88">
        <f t="shared" si="8"/>
        <v>0</v>
      </c>
      <c r="R40" s="88">
        <f t="shared" si="9"/>
        <v>0</v>
      </c>
      <c r="S40" s="88">
        <f t="shared" si="10"/>
        <v>0</v>
      </c>
      <c r="T40" s="89">
        <f>IF(zony!E40=0,0,M40/zony!E40)</f>
        <v>0</v>
      </c>
      <c r="U40" s="89">
        <f>nouzove!D40</f>
        <v>0</v>
      </c>
      <c r="V40" s="89">
        <f>nouzove!E40</f>
        <v>0</v>
      </c>
      <c r="W40" s="89">
        <f t="shared" si="11"/>
        <v>0</v>
      </c>
      <c r="X40" s="88">
        <f>IF(zony!AC40=0,0,Q40/zony!AA40)</f>
        <v>0</v>
      </c>
      <c r="AC40">
        <f>IF(nouzove!D40=1,1000*N40/8760,IF(nouzove!D40=0,0,nouzove!H40))</f>
        <v>0</v>
      </c>
      <c r="BB40">
        <f>IF(doba!G40="nedef. zóna",-1,IF(doba!G40="ok",1,0))</f>
        <v>-1</v>
      </c>
      <c r="BC40">
        <f>IF(prikon!E40="nedef. zóna",-1,IF(prikon!E40="ok",1,0))</f>
        <v>-1</v>
      </c>
      <c r="BD40">
        <f>IF(nouzove!F40="nedef. zóna",-1,IF(nouzove!F40="ok",1,0))</f>
        <v>-1</v>
      </c>
      <c r="BE40">
        <f>IF(FO!E40="nedef. zóna",-1,IF(FO!E40="ok",1,0))</f>
        <v>-1</v>
      </c>
      <c r="BF40">
        <f>IF(FD!E40="nedef. zóna",-1,IF(FD!E40="ok",1,0))</f>
        <v>-1</v>
      </c>
      <c r="BG40">
        <f>IF(FC!E40="nedef. zóna",-1,IF(FC!E40="ok",1,0))</f>
        <v>-1</v>
      </c>
    </row>
    <row r="41" spans="2:59" x14ac:dyDescent="0.2">
      <c r="B41">
        <v>22</v>
      </c>
      <c r="C41" s="9" t="str">
        <f>IF(zony!AC41=0,"nezadáno",zony!D41)</f>
        <v>nezadáno</v>
      </c>
      <c r="D41" s="83" t="str">
        <f t="shared" si="6"/>
        <v>nedef. zóna</v>
      </c>
      <c r="E41" s="91">
        <f>zony!AB41</f>
        <v>0</v>
      </c>
      <c r="F41" s="91">
        <f>doba!D41</f>
        <v>0</v>
      </c>
      <c r="G41" s="91">
        <f>doba!E41</f>
        <v>0</v>
      </c>
      <c r="H41" s="89">
        <f>prikon!D41</f>
        <v>0</v>
      </c>
      <c r="I41" s="157">
        <f>IF(zony!AC41=0,0,H41*1000/E41)</f>
        <v>0</v>
      </c>
      <c r="J41" s="89">
        <f>IF(nouzove!D41=1,1000*N41/8760,IF(nouzove!D41=0,0,nouzove!H41))</f>
        <v>0</v>
      </c>
      <c r="K41" s="91">
        <f>IF(nouzove!D41=1,8760,IF(nouzove!D41=0,0,nouzove!I41))</f>
        <v>0</v>
      </c>
      <c r="L41" s="89">
        <f>IF(nouzove!E41=1.5,1000*O41/8760,IF(nouzove!E41=0,0,nouzove!K41/1000))</f>
        <v>0</v>
      </c>
      <c r="M41" s="132">
        <f>((doba!D41*FD!D41)+doba!E41)*FO!D41*(prikon!D41*FC!D41)</f>
        <v>0</v>
      </c>
      <c r="N41" s="89">
        <f>nouzove!D41*zony!E41</f>
        <v>0</v>
      </c>
      <c r="O41" s="89">
        <f>nouzove!E41*zony!E41</f>
        <v>0</v>
      </c>
      <c r="P41" s="132">
        <f t="shared" si="7"/>
        <v>0</v>
      </c>
      <c r="Q41" s="88">
        <f t="shared" si="8"/>
        <v>0</v>
      </c>
      <c r="R41" s="88">
        <f t="shared" si="9"/>
        <v>0</v>
      </c>
      <c r="S41" s="88">
        <f t="shared" si="10"/>
        <v>0</v>
      </c>
      <c r="T41" s="89">
        <f>IF(zony!E41=0,0,M41/zony!E41)</f>
        <v>0</v>
      </c>
      <c r="U41" s="89">
        <f>nouzove!D41</f>
        <v>0</v>
      </c>
      <c r="V41" s="89">
        <f>nouzove!E41</f>
        <v>0</v>
      </c>
      <c r="W41" s="89">
        <f t="shared" si="11"/>
        <v>0</v>
      </c>
      <c r="X41" s="88">
        <f>IF(zony!AC41=0,0,Q41/zony!AA41)</f>
        <v>0</v>
      </c>
      <c r="AC41">
        <f>IF(nouzove!D41=1,1000*N41/8760,IF(nouzove!D41=0,0,nouzove!H41))</f>
        <v>0</v>
      </c>
      <c r="BB41">
        <f>IF(doba!G41="nedef. zóna",-1,IF(doba!G41="ok",1,0))</f>
        <v>-1</v>
      </c>
      <c r="BC41">
        <f>IF(prikon!E41="nedef. zóna",-1,IF(prikon!E41="ok",1,0))</f>
        <v>-1</v>
      </c>
      <c r="BD41">
        <f>IF(nouzove!F41="nedef. zóna",-1,IF(nouzove!F41="ok",1,0))</f>
        <v>-1</v>
      </c>
      <c r="BE41">
        <f>IF(FO!E41="nedef. zóna",-1,IF(FO!E41="ok",1,0))</f>
        <v>-1</v>
      </c>
      <c r="BF41">
        <f>IF(FD!E41="nedef. zóna",-1,IF(FD!E41="ok",1,0))</f>
        <v>-1</v>
      </c>
      <c r="BG41">
        <f>IF(FC!E41="nedef. zóna",-1,IF(FC!E41="ok",1,0))</f>
        <v>-1</v>
      </c>
    </row>
    <row r="42" spans="2:59" x14ac:dyDescent="0.2">
      <c r="B42">
        <v>23</v>
      </c>
      <c r="C42" s="9" t="str">
        <f>IF(zony!AC42=0,"nezadáno",zony!D42)</f>
        <v>nezadáno</v>
      </c>
      <c r="D42" s="83" t="str">
        <f t="shared" si="6"/>
        <v>nedef. zóna</v>
      </c>
      <c r="E42" s="91">
        <f>zony!AB42</f>
        <v>0</v>
      </c>
      <c r="F42" s="91">
        <f>doba!D42</f>
        <v>0</v>
      </c>
      <c r="G42" s="91">
        <f>doba!E42</f>
        <v>0</v>
      </c>
      <c r="H42" s="89">
        <f>prikon!D42</f>
        <v>0</v>
      </c>
      <c r="I42" s="157">
        <f>IF(zony!AC42=0,0,H42*1000/E42)</f>
        <v>0</v>
      </c>
      <c r="J42" s="89">
        <f>IF(nouzove!D42=1,1000*N42/8760,IF(nouzove!D42=0,0,nouzove!H42))</f>
        <v>0</v>
      </c>
      <c r="K42" s="91">
        <f>IF(nouzove!D42=1,8760,IF(nouzove!D42=0,0,nouzove!I42))</f>
        <v>0</v>
      </c>
      <c r="L42" s="89">
        <f>IF(nouzove!E42=1.5,1000*O42/8760,IF(nouzove!E42=0,0,nouzove!K42/1000))</f>
        <v>0</v>
      </c>
      <c r="M42" s="132">
        <f>((doba!D42*FD!D42)+doba!E42)*FO!D42*(prikon!D42*FC!D42)</f>
        <v>0</v>
      </c>
      <c r="N42" s="89">
        <f>nouzove!D42*zony!E42</f>
        <v>0</v>
      </c>
      <c r="O42" s="89">
        <f>nouzove!E42*zony!E42</f>
        <v>0</v>
      </c>
      <c r="P42" s="132">
        <f t="shared" si="7"/>
        <v>0</v>
      </c>
      <c r="Q42" s="88">
        <f t="shared" si="8"/>
        <v>0</v>
      </c>
      <c r="R42" s="88">
        <f t="shared" si="9"/>
        <v>0</v>
      </c>
      <c r="S42" s="88">
        <f t="shared" si="10"/>
        <v>0</v>
      </c>
      <c r="T42" s="89">
        <f>IF(zony!E42=0,0,M42/zony!E42)</f>
        <v>0</v>
      </c>
      <c r="U42" s="89">
        <f>nouzove!D42</f>
        <v>0</v>
      </c>
      <c r="V42" s="89">
        <f>nouzove!E42</f>
        <v>0</v>
      </c>
      <c r="W42" s="89">
        <f t="shared" si="11"/>
        <v>0</v>
      </c>
      <c r="X42" s="88">
        <f>IF(zony!AC42=0,0,Q42/zony!AA42)</f>
        <v>0</v>
      </c>
      <c r="AC42">
        <f>IF(nouzove!D42=1,1000*N42/8760,IF(nouzove!D42=0,0,nouzove!H42))</f>
        <v>0</v>
      </c>
      <c r="BB42">
        <f>IF(doba!G42="nedef. zóna",-1,IF(doba!G42="ok",1,0))</f>
        <v>-1</v>
      </c>
      <c r="BC42">
        <f>IF(prikon!E42="nedef. zóna",-1,IF(prikon!E42="ok",1,0))</f>
        <v>-1</v>
      </c>
      <c r="BD42">
        <f>IF(nouzove!F42="nedef. zóna",-1,IF(nouzove!F42="ok",1,0))</f>
        <v>-1</v>
      </c>
      <c r="BE42">
        <f>IF(FO!E42="nedef. zóna",-1,IF(FO!E42="ok",1,0))</f>
        <v>-1</v>
      </c>
      <c r="BF42">
        <f>IF(FD!E42="nedef. zóna",-1,IF(FD!E42="ok",1,0))</f>
        <v>-1</v>
      </c>
      <c r="BG42">
        <f>IF(FC!E42="nedef. zóna",-1,IF(FC!E42="ok",1,0))</f>
        <v>-1</v>
      </c>
    </row>
    <row r="43" spans="2:59" x14ac:dyDescent="0.2">
      <c r="B43">
        <v>24</v>
      </c>
      <c r="C43" s="9" t="str">
        <f>IF(zony!AC43=0,"nezadáno",zony!D43)</f>
        <v>nezadáno</v>
      </c>
      <c r="D43" s="83" t="str">
        <f t="shared" si="6"/>
        <v>nedef. zóna</v>
      </c>
      <c r="E43" s="91">
        <f>zony!AB43</f>
        <v>0</v>
      </c>
      <c r="F43" s="91">
        <f>doba!D43</f>
        <v>0</v>
      </c>
      <c r="G43" s="91">
        <f>doba!E43</f>
        <v>0</v>
      </c>
      <c r="H43" s="89">
        <f>prikon!D43</f>
        <v>0</v>
      </c>
      <c r="I43" s="157">
        <f>IF(zony!AC43=0,0,H43*1000/E43)</f>
        <v>0</v>
      </c>
      <c r="J43" s="89">
        <f>IF(nouzove!D43=1,1000*N43/8760,IF(nouzove!D43=0,0,nouzove!H43))</f>
        <v>0</v>
      </c>
      <c r="K43" s="91">
        <f>IF(nouzove!D43=1,8760,IF(nouzove!D43=0,0,nouzove!I43))</f>
        <v>0</v>
      </c>
      <c r="L43" s="89">
        <f>IF(nouzove!E43=1.5,1000*O43/8760,IF(nouzove!E43=0,0,nouzove!K43/1000))</f>
        <v>0</v>
      </c>
      <c r="M43" s="132">
        <f>((doba!D43*FD!D43)+doba!E43)*FO!D43*(prikon!D43*FC!D43)</f>
        <v>0</v>
      </c>
      <c r="N43" s="89">
        <f>nouzove!D43*zony!E43</f>
        <v>0</v>
      </c>
      <c r="O43" s="89">
        <f>nouzove!E43*zony!E43</f>
        <v>0</v>
      </c>
      <c r="P43" s="132">
        <f t="shared" si="7"/>
        <v>0</v>
      </c>
      <c r="Q43" s="88">
        <f t="shared" si="8"/>
        <v>0</v>
      </c>
      <c r="R43" s="88">
        <f t="shared" si="9"/>
        <v>0</v>
      </c>
      <c r="S43" s="88">
        <f t="shared" si="10"/>
        <v>0</v>
      </c>
      <c r="T43" s="89">
        <f>IF(zony!E43=0,0,M43/zony!E43)</f>
        <v>0</v>
      </c>
      <c r="U43" s="89">
        <f>nouzove!D43</f>
        <v>0</v>
      </c>
      <c r="V43" s="89">
        <f>nouzove!E43</f>
        <v>0</v>
      </c>
      <c r="W43" s="89">
        <f t="shared" si="11"/>
        <v>0</v>
      </c>
      <c r="X43" s="88">
        <f>IF(zony!AC43=0,0,Q43/zony!AA43)</f>
        <v>0</v>
      </c>
      <c r="AC43">
        <f>IF(nouzove!D43=1,1000*N43/8760,IF(nouzove!D43=0,0,nouzove!H43))</f>
        <v>0</v>
      </c>
      <c r="BB43">
        <f>IF(doba!G43="nedef. zóna",-1,IF(doba!G43="ok",1,0))</f>
        <v>-1</v>
      </c>
      <c r="BC43">
        <f>IF(prikon!E43="nedef. zóna",-1,IF(prikon!E43="ok",1,0))</f>
        <v>-1</v>
      </c>
      <c r="BD43">
        <f>IF(nouzove!F43="nedef. zóna",-1,IF(nouzove!F43="ok",1,0))</f>
        <v>-1</v>
      </c>
      <c r="BE43">
        <f>IF(FO!E43="nedef. zóna",-1,IF(FO!E43="ok",1,0))</f>
        <v>-1</v>
      </c>
      <c r="BF43">
        <f>IF(FD!E43="nedef. zóna",-1,IF(FD!E43="ok",1,0))</f>
        <v>-1</v>
      </c>
      <c r="BG43">
        <f>IF(FC!E43="nedef. zóna",-1,IF(FC!E43="ok",1,0))</f>
        <v>-1</v>
      </c>
    </row>
    <row r="44" spans="2:59" x14ac:dyDescent="0.2">
      <c r="B44">
        <v>25</v>
      </c>
      <c r="C44" s="9" t="str">
        <f>IF(zony!AC44=0,"nezadáno",zony!D44)</f>
        <v>nezadáno</v>
      </c>
      <c r="D44" s="83" t="str">
        <f t="shared" si="6"/>
        <v>nedef. zóna</v>
      </c>
      <c r="E44" s="91">
        <f>zony!AB44</f>
        <v>0</v>
      </c>
      <c r="F44" s="91">
        <f>doba!D44</f>
        <v>0</v>
      </c>
      <c r="G44" s="91">
        <f>doba!E44</f>
        <v>0</v>
      </c>
      <c r="H44" s="89">
        <f>prikon!D44</f>
        <v>0</v>
      </c>
      <c r="I44" s="157">
        <f>IF(zony!AC44=0,0,H44*1000/E44)</f>
        <v>0</v>
      </c>
      <c r="J44" s="89">
        <f>IF(nouzove!D44=1,1000*N44/8760,IF(nouzove!D44=0,0,nouzove!H44))</f>
        <v>0</v>
      </c>
      <c r="K44" s="91">
        <f>IF(nouzove!D44=1,8760,IF(nouzove!D44=0,0,nouzove!I44))</f>
        <v>0</v>
      </c>
      <c r="L44" s="89">
        <f>IF(nouzove!E44=1.5,1000*O44/8760,IF(nouzove!E44=0,0,nouzove!K44/1000))</f>
        <v>0</v>
      </c>
      <c r="M44" s="132">
        <f>((doba!D44*FD!D44)+doba!E44)*FO!D44*(prikon!D44*FC!D44)</f>
        <v>0</v>
      </c>
      <c r="N44" s="89">
        <f>nouzove!D44*zony!E44</f>
        <v>0</v>
      </c>
      <c r="O44" s="89">
        <f>nouzove!E44*zony!E44</f>
        <v>0</v>
      </c>
      <c r="P44" s="132">
        <f t="shared" si="7"/>
        <v>0</v>
      </c>
      <c r="Q44" s="88">
        <f t="shared" si="8"/>
        <v>0</v>
      </c>
      <c r="R44" s="88">
        <f t="shared" si="9"/>
        <v>0</v>
      </c>
      <c r="S44" s="88">
        <f t="shared" si="10"/>
        <v>0</v>
      </c>
      <c r="T44" s="89">
        <f>IF(zony!E44=0,0,M44/zony!E44)</f>
        <v>0</v>
      </c>
      <c r="U44" s="89">
        <f>nouzove!D44</f>
        <v>0</v>
      </c>
      <c r="V44" s="89">
        <f>nouzove!E44</f>
        <v>0</v>
      </c>
      <c r="W44" s="89">
        <f t="shared" si="11"/>
        <v>0</v>
      </c>
      <c r="X44" s="88">
        <f>IF(zony!AC44=0,0,Q44/zony!AA44)</f>
        <v>0</v>
      </c>
      <c r="AC44">
        <f>IF(nouzove!D44=1,1000*N44/8760,IF(nouzove!D44=0,0,nouzove!H44))</f>
        <v>0</v>
      </c>
      <c r="BB44">
        <f>IF(doba!G44="nedef. zóna",-1,IF(doba!G44="ok",1,0))</f>
        <v>-1</v>
      </c>
      <c r="BC44">
        <f>IF(prikon!E44="nedef. zóna",-1,IF(prikon!E44="ok",1,0))</f>
        <v>-1</v>
      </c>
      <c r="BD44">
        <f>IF(nouzove!F44="nedef. zóna",-1,IF(nouzove!F44="ok",1,0))</f>
        <v>-1</v>
      </c>
      <c r="BE44">
        <f>IF(FO!E44="nedef. zóna",-1,IF(FO!E44="ok",1,0))</f>
        <v>-1</v>
      </c>
      <c r="BF44">
        <f>IF(FD!E44="nedef. zóna",-1,IF(FD!E44="ok",1,0))</f>
        <v>-1</v>
      </c>
      <c r="BG44">
        <f>IF(FC!E44="nedef. zóna",-1,IF(FC!E44="ok",1,0))</f>
        <v>-1</v>
      </c>
    </row>
    <row r="45" spans="2:59" x14ac:dyDescent="0.2">
      <c r="B45">
        <v>26</v>
      </c>
      <c r="C45" s="9" t="str">
        <f>IF(zony!AC45=0,"nezadáno",zony!D45)</f>
        <v>nezadáno</v>
      </c>
      <c r="D45" s="83" t="str">
        <f t="shared" si="6"/>
        <v>nedef. zóna</v>
      </c>
      <c r="E45" s="91">
        <f>zony!AB45</f>
        <v>0</v>
      </c>
      <c r="F45" s="91">
        <f>doba!D45</f>
        <v>0</v>
      </c>
      <c r="G45" s="91">
        <f>doba!E45</f>
        <v>0</v>
      </c>
      <c r="H45" s="89">
        <f>prikon!D45</f>
        <v>0</v>
      </c>
      <c r="I45" s="157">
        <f>IF(zony!AC45=0,0,H45*1000/E45)</f>
        <v>0</v>
      </c>
      <c r="J45" s="89">
        <f>IF(nouzove!D45=1,1000*N45/8760,IF(nouzove!D45=0,0,nouzove!H45))</f>
        <v>0</v>
      </c>
      <c r="K45" s="91">
        <f>IF(nouzove!D45=1,8760,IF(nouzove!D45=0,0,nouzove!I45))</f>
        <v>0</v>
      </c>
      <c r="L45" s="89">
        <f>IF(nouzove!E45=1.5,1000*O45/8760,IF(nouzove!E45=0,0,nouzove!K45/1000))</f>
        <v>0</v>
      </c>
      <c r="M45" s="132">
        <f>((doba!D45*FD!D45)+doba!E45)*FO!D45*(prikon!D45*FC!D45)</f>
        <v>0</v>
      </c>
      <c r="N45" s="89">
        <f>nouzove!D45*zony!E45</f>
        <v>0</v>
      </c>
      <c r="O45" s="89">
        <f>nouzove!E45*zony!E45</f>
        <v>0</v>
      </c>
      <c r="P45" s="132">
        <f t="shared" si="7"/>
        <v>0</v>
      </c>
      <c r="Q45" s="88">
        <f t="shared" si="8"/>
        <v>0</v>
      </c>
      <c r="R45" s="88">
        <f t="shared" si="9"/>
        <v>0</v>
      </c>
      <c r="S45" s="88">
        <f t="shared" si="10"/>
        <v>0</v>
      </c>
      <c r="T45" s="89">
        <f>IF(zony!E45=0,0,M45/zony!E45)</f>
        <v>0</v>
      </c>
      <c r="U45" s="89">
        <f>nouzove!D45</f>
        <v>0</v>
      </c>
      <c r="V45" s="89">
        <f>nouzove!E45</f>
        <v>0</v>
      </c>
      <c r="W45" s="89">
        <f t="shared" si="11"/>
        <v>0</v>
      </c>
      <c r="X45" s="88">
        <f>IF(zony!AC45=0,0,Q45/zony!AA45)</f>
        <v>0</v>
      </c>
      <c r="AC45">
        <f>IF(nouzove!D45=1,1000*N45/8760,IF(nouzove!D45=0,0,nouzove!H45))</f>
        <v>0</v>
      </c>
      <c r="BB45">
        <f>IF(doba!G45="nedef. zóna",-1,IF(doba!G45="ok",1,0))</f>
        <v>-1</v>
      </c>
      <c r="BC45">
        <f>IF(prikon!E45="nedef. zóna",-1,IF(prikon!E45="ok",1,0))</f>
        <v>-1</v>
      </c>
      <c r="BD45">
        <f>IF(nouzove!F45="nedef. zóna",-1,IF(nouzove!F45="ok",1,0))</f>
        <v>-1</v>
      </c>
      <c r="BE45">
        <f>IF(FO!E45="nedef. zóna",-1,IF(FO!E45="ok",1,0))</f>
        <v>-1</v>
      </c>
      <c r="BF45">
        <f>IF(FD!E45="nedef. zóna",-1,IF(FD!E45="ok",1,0))</f>
        <v>-1</v>
      </c>
      <c r="BG45">
        <f>IF(FC!E45="nedef. zóna",-1,IF(FC!E45="ok",1,0))</f>
        <v>-1</v>
      </c>
    </row>
    <row r="46" spans="2:59" x14ac:dyDescent="0.2">
      <c r="B46">
        <v>27</v>
      </c>
      <c r="C46" s="9" t="str">
        <f>IF(zony!AC46=0,"nezadáno",zony!D46)</f>
        <v>nezadáno</v>
      </c>
      <c r="D46" s="83" t="str">
        <f t="shared" si="6"/>
        <v>nedef. zóna</v>
      </c>
      <c r="E46" s="91">
        <f>zony!AB46</f>
        <v>0</v>
      </c>
      <c r="F46" s="91">
        <f>doba!D46</f>
        <v>0</v>
      </c>
      <c r="G46" s="91">
        <f>doba!E46</f>
        <v>0</v>
      </c>
      <c r="H46" s="89">
        <f>prikon!D46</f>
        <v>0</v>
      </c>
      <c r="I46" s="157">
        <f>IF(zony!AC46=0,0,H46*1000/E46)</f>
        <v>0</v>
      </c>
      <c r="J46" s="89">
        <f>IF(nouzove!D46=1,1000*N46/8760,IF(nouzove!D46=0,0,nouzove!H46))</f>
        <v>0</v>
      </c>
      <c r="K46" s="91">
        <f>IF(nouzove!D46=1,8760,IF(nouzove!D46=0,0,nouzove!I46))</f>
        <v>0</v>
      </c>
      <c r="L46" s="89">
        <f>IF(nouzove!E46=1.5,1000*O46/8760,IF(nouzove!E46=0,0,nouzove!K46/1000))</f>
        <v>0</v>
      </c>
      <c r="M46" s="132">
        <f>((doba!D46*FD!D46)+doba!E46)*FO!D46*(prikon!D46*FC!D46)</f>
        <v>0</v>
      </c>
      <c r="N46" s="89">
        <f>nouzove!D46*zony!E46</f>
        <v>0</v>
      </c>
      <c r="O46" s="89">
        <f>nouzove!E46*zony!E46</f>
        <v>0</v>
      </c>
      <c r="P46" s="132">
        <f t="shared" si="7"/>
        <v>0</v>
      </c>
      <c r="Q46" s="88">
        <f t="shared" si="8"/>
        <v>0</v>
      </c>
      <c r="R46" s="88">
        <f t="shared" si="9"/>
        <v>0</v>
      </c>
      <c r="S46" s="88">
        <f t="shared" si="10"/>
        <v>0</v>
      </c>
      <c r="T46" s="89">
        <f>IF(zony!E46=0,0,M46/zony!E46)</f>
        <v>0</v>
      </c>
      <c r="U46" s="89">
        <f>nouzove!D46</f>
        <v>0</v>
      </c>
      <c r="V46" s="89">
        <f>nouzove!E46</f>
        <v>0</v>
      </c>
      <c r="W46" s="89">
        <f t="shared" si="11"/>
        <v>0</v>
      </c>
      <c r="X46" s="88">
        <f>IF(zony!AC46=0,0,Q46/zony!AA46)</f>
        <v>0</v>
      </c>
      <c r="AC46">
        <f>IF(nouzove!D46=1,1000*N46/8760,IF(nouzove!D46=0,0,nouzove!H46))</f>
        <v>0</v>
      </c>
      <c r="BB46">
        <f>IF(doba!G46="nedef. zóna",-1,IF(doba!G46="ok",1,0))</f>
        <v>-1</v>
      </c>
      <c r="BC46">
        <f>IF(prikon!E46="nedef. zóna",-1,IF(prikon!E46="ok",1,0))</f>
        <v>-1</v>
      </c>
      <c r="BD46">
        <f>IF(nouzove!F46="nedef. zóna",-1,IF(nouzove!F46="ok",1,0))</f>
        <v>-1</v>
      </c>
      <c r="BE46">
        <f>IF(FO!E46="nedef. zóna",-1,IF(FO!E46="ok",1,0))</f>
        <v>-1</v>
      </c>
      <c r="BF46">
        <f>IF(FD!E46="nedef. zóna",-1,IF(FD!E46="ok",1,0))</f>
        <v>-1</v>
      </c>
      <c r="BG46">
        <f>IF(FC!E46="nedef. zóna",-1,IF(FC!E46="ok",1,0))</f>
        <v>-1</v>
      </c>
    </row>
    <row r="47" spans="2:59" x14ac:dyDescent="0.2">
      <c r="B47">
        <v>28</v>
      </c>
      <c r="C47" s="9" t="str">
        <f>IF(zony!AC47=0,"nezadáno",zony!D47)</f>
        <v>nezadáno</v>
      </c>
      <c r="D47" s="83" t="str">
        <f t="shared" si="6"/>
        <v>nedef. zóna</v>
      </c>
      <c r="E47" s="91">
        <f>zony!AB47</f>
        <v>0</v>
      </c>
      <c r="F47" s="91">
        <f>doba!D47</f>
        <v>0</v>
      </c>
      <c r="G47" s="91">
        <f>doba!E47</f>
        <v>0</v>
      </c>
      <c r="H47" s="89">
        <f>prikon!D47</f>
        <v>0</v>
      </c>
      <c r="I47" s="157">
        <f>IF(zony!AC47=0,0,H47*1000/E47)</f>
        <v>0</v>
      </c>
      <c r="J47" s="89">
        <f>IF(nouzove!D47=1,1000*N47/8760,IF(nouzove!D47=0,0,nouzove!H47))</f>
        <v>0</v>
      </c>
      <c r="K47" s="91">
        <f>IF(nouzove!D47=1,8760,IF(nouzove!D47=0,0,nouzove!I47))</f>
        <v>0</v>
      </c>
      <c r="L47" s="89">
        <f>IF(nouzove!E47=1.5,1000*O47/8760,IF(nouzove!E47=0,0,nouzove!K47/1000))</f>
        <v>0</v>
      </c>
      <c r="M47" s="132">
        <f>((doba!D47*FD!D47)+doba!E47)*FO!D47*(prikon!D47*FC!D47)</f>
        <v>0</v>
      </c>
      <c r="N47" s="89">
        <f>nouzove!D47*zony!E47</f>
        <v>0</v>
      </c>
      <c r="O47" s="89">
        <f>nouzove!E47*zony!E47</f>
        <v>0</v>
      </c>
      <c r="P47" s="132">
        <f t="shared" si="7"/>
        <v>0</v>
      </c>
      <c r="Q47" s="88">
        <f t="shared" si="8"/>
        <v>0</v>
      </c>
      <c r="R47" s="88">
        <f t="shared" si="9"/>
        <v>0</v>
      </c>
      <c r="S47" s="88">
        <f t="shared" si="10"/>
        <v>0</v>
      </c>
      <c r="T47" s="89">
        <f>IF(zony!E47=0,0,M47/zony!E47)</f>
        <v>0</v>
      </c>
      <c r="U47" s="89">
        <f>nouzove!D47</f>
        <v>0</v>
      </c>
      <c r="V47" s="89">
        <f>nouzove!E47</f>
        <v>0</v>
      </c>
      <c r="W47" s="89">
        <f t="shared" si="11"/>
        <v>0</v>
      </c>
      <c r="X47" s="88">
        <f>IF(zony!AC47=0,0,Q47/zony!AA47)</f>
        <v>0</v>
      </c>
      <c r="AC47">
        <f>IF(nouzove!D47=1,1000*N47/8760,IF(nouzove!D47=0,0,nouzove!H47))</f>
        <v>0</v>
      </c>
      <c r="BB47">
        <f>IF(doba!G47="nedef. zóna",-1,IF(doba!G47="ok",1,0))</f>
        <v>-1</v>
      </c>
      <c r="BC47">
        <f>IF(prikon!E47="nedef. zóna",-1,IF(prikon!E47="ok",1,0))</f>
        <v>-1</v>
      </c>
      <c r="BD47">
        <f>IF(nouzove!F47="nedef. zóna",-1,IF(nouzove!F47="ok",1,0))</f>
        <v>-1</v>
      </c>
      <c r="BE47">
        <f>IF(FO!E47="nedef. zóna",-1,IF(FO!E47="ok",1,0))</f>
        <v>-1</v>
      </c>
      <c r="BF47">
        <f>IF(FD!E47="nedef. zóna",-1,IF(FD!E47="ok",1,0))</f>
        <v>-1</v>
      </c>
      <c r="BG47">
        <f>IF(FC!E47="nedef. zóna",-1,IF(FC!E47="ok",1,0))</f>
        <v>-1</v>
      </c>
    </row>
    <row r="48" spans="2:59" x14ac:dyDescent="0.2">
      <c r="B48">
        <v>29</v>
      </c>
      <c r="C48" s="9" t="str">
        <f>IF(zony!AC48=0,"nezadáno",zony!D48)</f>
        <v>nezadáno</v>
      </c>
      <c r="D48" s="83" t="str">
        <f t="shared" si="6"/>
        <v>nedef. zóna</v>
      </c>
      <c r="E48" s="91">
        <f>zony!AB48</f>
        <v>0</v>
      </c>
      <c r="F48" s="91">
        <f>doba!D48</f>
        <v>0</v>
      </c>
      <c r="G48" s="91">
        <f>doba!E48</f>
        <v>0</v>
      </c>
      <c r="H48" s="89">
        <f>prikon!D48</f>
        <v>0</v>
      </c>
      <c r="I48" s="157">
        <f>IF(zony!AC48=0,0,H48*1000/E48)</f>
        <v>0</v>
      </c>
      <c r="J48" s="89">
        <f>IF(nouzove!D48=1,1000*N48/8760,IF(nouzove!D48=0,0,nouzove!H48))</f>
        <v>0</v>
      </c>
      <c r="K48" s="91">
        <f>IF(nouzove!D48=1,8760,IF(nouzove!D48=0,0,nouzove!I48))</f>
        <v>0</v>
      </c>
      <c r="L48" s="89">
        <f>IF(nouzove!E48=1.5,1000*O48/8760,IF(nouzove!E48=0,0,nouzove!K48/1000))</f>
        <v>0</v>
      </c>
      <c r="M48" s="132">
        <f>((doba!D48*FD!D48)+doba!E48)*FO!D48*(prikon!D48*FC!D48)</f>
        <v>0</v>
      </c>
      <c r="N48" s="89">
        <f>nouzove!D48*zony!E48</f>
        <v>0</v>
      </c>
      <c r="O48" s="89">
        <f>nouzove!E48*zony!E48</f>
        <v>0</v>
      </c>
      <c r="P48" s="132">
        <f t="shared" si="7"/>
        <v>0</v>
      </c>
      <c r="Q48" s="88">
        <f t="shared" si="8"/>
        <v>0</v>
      </c>
      <c r="R48" s="88">
        <f t="shared" si="9"/>
        <v>0</v>
      </c>
      <c r="S48" s="88">
        <f t="shared" si="10"/>
        <v>0</v>
      </c>
      <c r="T48" s="89">
        <f>IF(zony!E48=0,0,M48/zony!E48)</f>
        <v>0</v>
      </c>
      <c r="U48" s="89">
        <f>nouzove!D48</f>
        <v>0</v>
      </c>
      <c r="V48" s="89">
        <f>nouzove!E48</f>
        <v>0</v>
      </c>
      <c r="W48" s="89">
        <f t="shared" si="11"/>
        <v>0</v>
      </c>
      <c r="X48" s="88">
        <f>IF(zony!AC48=0,0,Q48/zony!AA48)</f>
        <v>0</v>
      </c>
      <c r="AC48">
        <f>IF(nouzove!D48=1,1000*N48/8760,IF(nouzove!D48=0,0,nouzove!H48))</f>
        <v>0</v>
      </c>
      <c r="BB48">
        <f>IF(doba!G48="nedef. zóna",-1,IF(doba!G48="ok",1,0))</f>
        <v>-1</v>
      </c>
      <c r="BC48">
        <f>IF(prikon!E48="nedef. zóna",-1,IF(prikon!E48="ok",1,0))</f>
        <v>-1</v>
      </c>
      <c r="BD48">
        <f>IF(nouzove!F48="nedef. zóna",-1,IF(nouzove!F48="ok",1,0))</f>
        <v>-1</v>
      </c>
      <c r="BE48">
        <f>IF(FO!E48="nedef. zóna",-1,IF(FO!E48="ok",1,0))</f>
        <v>-1</v>
      </c>
      <c r="BF48">
        <f>IF(FD!E48="nedef. zóna",-1,IF(FD!E48="ok",1,0))</f>
        <v>-1</v>
      </c>
      <c r="BG48">
        <f>IF(FC!E48="nedef. zóna",-1,IF(FC!E48="ok",1,0))</f>
        <v>-1</v>
      </c>
    </row>
    <row r="49" spans="2:59" x14ac:dyDescent="0.2">
      <c r="B49">
        <v>30</v>
      </c>
      <c r="C49" s="9" t="str">
        <f>IF(zony!AC49=0,"nezadáno",zony!D49)</f>
        <v>nezadáno</v>
      </c>
      <c r="D49" s="83" t="str">
        <f t="shared" si="6"/>
        <v>nedef. zóna</v>
      </c>
      <c r="E49" s="91">
        <f>zony!AB49</f>
        <v>0</v>
      </c>
      <c r="F49" s="91">
        <f>doba!D49</f>
        <v>0</v>
      </c>
      <c r="G49" s="91">
        <f>doba!E49</f>
        <v>0</v>
      </c>
      <c r="H49" s="89">
        <f>prikon!D49</f>
        <v>0</v>
      </c>
      <c r="I49" s="157">
        <f>IF(zony!AC49=0,0,H49*1000/E49)</f>
        <v>0</v>
      </c>
      <c r="J49" s="89">
        <f>IF(nouzove!D49=1,1000*N49/8760,IF(nouzove!D49=0,0,nouzove!H49))</f>
        <v>0</v>
      </c>
      <c r="K49" s="91">
        <f>IF(nouzove!D49=1,8760,IF(nouzove!D49=0,0,nouzove!I49))</f>
        <v>0</v>
      </c>
      <c r="L49" s="89">
        <f>IF(nouzove!E49=1.5,1000*O49/8760,IF(nouzove!E49=0,0,nouzove!K49/1000))</f>
        <v>0</v>
      </c>
      <c r="M49" s="132">
        <f>((doba!D49*FD!D49)+doba!E49)*FO!D49*(prikon!D49*FC!D49)</f>
        <v>0</v>
      </c>
      <c r="N49" s="89">
        <f>nouzove!D49*zony!E49</f>
        <v>0</v>
      </c>
      <c r="O49" s="89">
        <f>nouzove!E49*zony!E49</f>
        <v>0</v>
      </c>
      <c r="P49" s="132">
        <f t="shared" si="7"/>
        <v>0</v>
      </c>
      <c r="Q49" s="88">
        <f t="shared" si="8"/>
        <v>0</v>
      </c>
      <c r="R49" s="88">
        <f t="shared" si="9"/>
        <v>0</v>
      </c>
      <c r="S49" s="88">
        <f t="shared" si="10"/>
        <v>0</v>
      </c>
      <c r="T49" s="89">
        <f>IF(zony!E49=0,0,M49/zony!E49)</f>
        <v>0</v>
      </c>
      <c r="U49" s="89">
        <f>nouzove!D49</f>
        <v>0</v>
      </c>
      <c r="V49" s="89">
        <f>nouzove!E49</f>
        <v>0</v>
      </c>
      <c r="W49" s="89">
        <f t="shared" si="11"/>
        <v>0</v>
      </c>
      <c r="X49" s="88">
        <f>IF(zony!AC49=0,0,Q49/zony!AA49)</f>
        <v>0</v>
      </c>
      <c r="AC49">
        <f>IF(nouzove!D49=1,1000*N49/8760,IF(nouzove!D49=0,0,nouzove!H49))</f>
        <v>0</v>
      </c>
      <c r="BB49">
        <f>IF(doba!G49="nedef. zóna",-1,IF(doba!G49="ok",1,0))</f>
        <v>-1</v>
      </c>
      <c r="BC49">
        <f>IF(prikon!E49="nedef. zóna",-1,IF(prikon!E49="ok",1,0))</f>
        <v>-1</v>
      </c>
      <c r="BD49">
        <f>IF(nouzove!F49="nedef. zóna",-1,IF(nouzove!F49="ok",1,0))</f>
        <v>-1</v>
      </c>
      <c r="BE49">
        <f>IF(FO!E49="nedef. zóna",-1,IF(FO!E49="ok",1,0))</f>
        <v>-1</v>
      </c>
      <c r="BF49">
        <f>IF(FD!E49="nedef. zóna",-1,IF(FD!E49="ok",1,0))</f>
        <v>-1</v>
      </c>
      <c r="BG49">
        <f>IF(FC!E49="nedef. zóna",-1,IF(FC!E49="ok",1,0))</f>
        <v>-1</v>
      </c>
    </row>
    <row r="50" spans="2:59" x14ac:dyDescent="0.2">
      <c r="B50">
        <v>31</v>
      </c>
      <c r="C50" s="9" t="str">
        <f>IF(zony!AC50=0,"nezadáno",zony!D50)</f>
        <v>nezadáno</v>
      </c>
      <c r="D50" s="83" t="str">
        <f t="shared" si="6"/>
        <v>nedef. zóna</v>
      </c>
      <c r="E50" s="91">
        <f>zony!AB50</f>
        <v>0</v>
      </c>
      <c r="F50" s="91">
        <f>doba!D50</f>
        <v>0</v>
      </c>
      <c r="G50" s="91">
        <f>doba!E50</f>
        <v>0</v>
      </c>
      <c r="H50" s="89">
        <f>prikon!D50</f>
        <v>0</v>
      </c>
      <c r="I50" s="157">
        <f>IF(zony!AC50=0,0,H50*1000/E50)</f>
        <v>0</v>
      </c>
      <c r="J50" s="89">
        <f>IF(nouzove!D50=1,1000*N50/8760,IF(nouzove!D50=0,0,nouzove!H50))</f>
        <v>0</v>
      </c>
      <c r="K50" s="91">
        <f>IF(nouzove!D50=1,8760,IF(nouzove!D50=0,0,nouzove!I50))</f>
        <v>0</v>
      </c>
      <c r="L50" s="89">
        <f>IF(nouzove!E50=1.5,1000*O50/8760,IF(nouzove!E50=0,0,nouzove!K50/1000))</f>
        <v>0</v>
      </c>
      <c r="M50" s="132">
        <f>((doba!D50*FD!D50)+doba!E50)*FO!D50*(prikon!D50*FC!D50)</f>
        <v>0</v>
      </c>
      <c r="N50" s="89">
        <f>nouzove!D50*zony!E50</f>
        <v>0</v>
      </c>
      <c r="O50" s="89">
        <f>nouzove!E50*zony!E50</f>
        <v>0</v>
      </c>
      <c r="P50" s="132">
        <f t="shared" si="7"/>
        <v>0</v>
      </c>
      <c r="Q50" s="88">
        <f t="shared" si="8"/>
        <v>0</v>
      </c>
      <c r="R50" s="88">
        <f t="shared" si="9"/>
        <v>0</v>
      </c>
      <c r="S50" s="88">
        <f t="shared" si="10"/>
        <v>0</v>
      </c>
      <c r="T50" s="89">
        <f>IF(zony!E50=0,0,M50/zony!E50)</f>
        <v>0</v>
      </c>
      <c r="U50" s="89">
        <f>nouzove!D50</f>
        <v>0</v>
      </c>
      <c r="V50" s="89">
        <f>nouzove!E50</f>
        <v>0</v>
      </c>
      <c r="W50" s="89">
        <f t="shared" si="11"/>
        <v>0</v>
      </c>
      <c r="X50" s="88">
        <f>IF(zony!AC50=0,0,Q50/zony!AA50)</f>
        <v>0</v>
      </c>
      <c r="AC50">
        <f>IF(nouzove!D50=1,1000*N50/8760,IF(nouzove!D50=0,0,nouzove!H50))</f>
        <v>0</v>
      </c>
      <c r="BB50">
        <f>IF(doba!G50="nedef. zóna",-1,IF(doba!G50="ok",1,0))</f>
        <v>-1</v>
      </c>
      <c r="BC50">
        <f>IF(prikon!E50="nedef. zóna",-1,IF(prikon!E50="ok",1,0))</f>
        <v>-1</v>
      </c>
      <c r="BD50">
        <f>IF(nouzove!F50="nedef. zóna",-1,IF(nouzove!F50="ok",1,0))</f>
        <v>-1</v>
      </c>
      <c r="BE50">
        <f>IF(FO!E50="nedef. zóna",-1,IF(FO!E50="ok",1,0))</f>
        <v>-1</v>
      </c>
      <c r="BF50">
        <f>IF(FD!E50="nedef. zóna",-1,IF(FD!E50="ok",1,0))</f>
        <v>-1</v>
      </c>
      <c r="BG50">
        <f>IF(FC!E50="nedef. zóna",-1,IF(FC!E50="ok",1,0))</f>
        <v>-1</v>
      </c>
    </row>
    <row r="51" spans="2:59" x14ac:dyDescent="0.2">
      <c r="B51">
        <v>32</v>
      </c>
      <c r="C51" s="9" t="str">
        <f>IF(zony!AC51=0,"nezadáno",zony!D51)</f>
        <v>nezadáno</v>
      </c>
      <c r="D51" s="83" t="str">
        <f t="shared" si="6"/>
        <v>nedef. zóna</v>
      </c>
      <c r="E51" s="91">
        <f>zony!AB51</f>
        <v>0</v>
      </c>
      <c r="F51" s="91">
        <f>doba!D51</f>
        <v>0</v>
      </c>
      <c r="G51" s="91">
        <f>doba!E51</f>
        <v>0</v>
      </c>
      <c r="H51" s="89">
        <f>prikon!D51</f>
        <v>0</v>
      </c>
      <c r="I51" s="157">
        <f>IF(zony!AC51=0,0,H51*1000/E51)</f>
        <v>0</v>
      </c>
      <c r="J51" s="89">
        <f>IF(nouzove!D51=1,1000*N51/8760,IF(nouzove!D51=0,0,nouzove!H51))</f>
        <v>0</v>
      </c>
      <c r="K51" s="91">
        <f>IF(nouzove!D51=1,8760,IF(nouzove!D51=0,0,nouzove!I51))</f>
        <v>0</v>
      </c>
      <c r="L51" s="89">
        <f>IF(nouzove!E51=1.5,1000*O51/8760,IF(nouzove!E51=0,0,nouzove!K51/1000))</f>
        <v>0</v>
      </c>
      <c r="M51" s="132">
        <f>((doba!D51*FD!D51)+doba!E51)*FO!D51*(prikon!D51*FC!D51)</f>
        <v>0</v>
      </c>
      <c r="N51" s="89">
        <f>nouzove!D51*zony!E51</f>
        <v>0</v>
      </c>
      <c r="O51" s="89">
        <f>nouzove!E51*zony!E51</f>
        <v>0</v>
      </c>
      <c r="P51" s="132">
        <f t="shared" si="7"/>
        <v>0</v>
      </c>
      <c r="Q51" s="88">
        <f t="shared" si="8"/>
        <v>0</v>
      </c>
      <c r="R51" s="88">
        <f t="shared" si="9"/>
        <v>0</v>
      </c>
      <c r="S51" s="88">
        <f t="shared" si="10"/>
        <v>0</v>
      </c>
      <c r="T51" s="89">
        <f>IF(zony!E51=0,0,M51/zony!E51)</f>
        <v>0</v>
      </c>
      <c r="U51" s="89">
        <f>nouzove!D51</f>
        <v>0</v>
      </c>
      <c r="V51" s="89">
        <f>nouzove!E51</f>
        <v>0</v>
      </c>
      <c r="W51" s="89">
        <f t="shared" si="11"/>
        <v>0</v>
      </c>
      <c r="X51" s="88">
        <f>IF(zony!AC51=0,0,Q51/zony!AA51)</f>
        <v>0</v>
      </c>
      <c r="AC51">
        <f>IF(nouzove!D51=1,1000*N51/8760,IF(nouzove!D51=0,0,nouzove!H51))</f>
        <v>0</v>
      </c>
      <c r="BB51">
        <f>IF(doba!G51="nedef. zóna",-1,IF(doba!G51="ok",1,0))</f>
        <v>-1</v>
      </c>
      <c r="BC51">
        <f>IF(prikon!E51="nedef. zóna",-1,IF(prikon!E51="ok",1,0))</f>
        <v>-1</v>
      </c>
      <c r="BD51">
        <f>IF(nouzove!F51="nedef. zóna",-1,IF(nouzove!F51="ok",1,0))</f>
        <v>-1</v>
      </c>
      <c r="BE51">
        <f>IF(FO!E51="nedef. zóna",-1,IF(FO!E51="ok",1,0))</f>
        <v>-1</v>
      </c>
      <c r="BF51">
        <f>IF(FD!E51="nedef. zóna",-1,IF(FD!E51="ok",1,0))</f>
        <v>-1</v>
      </c>
      <c r="BG51">
        <f>IF(FC!E51="nedef. zóna",-1,IF(FC!E51="ok",1,0))</f>
        <v>-1</v>
      </c>
    </row>
    <row r="52" spans="2:59" x14ac:dyDescent="0.2">
      <c r="B52">
        <v>33</v>
      </c>
      <c r="C52" s="9" t="str">
        <f>IF(zony!AC52=0,"nezadáno",zony!D52)</f>
        <v>nezadáno</v>
      </c>
      <c r="D52" s="83" t="str">
        <f t="shared" si="6"/>
        <v>nedef. zóna</v>
      </c>
      <c r="E52" s="91">
        <f>zony!AB52</f>
        <v>0</v>
      </c>
      <c r="F52" s="91">
        <f>doba!D52</f>
        <v>0</v>
      </c>
      <c r="G52" s="91">
        <f>doba!E52</f>
        <v>0</v>
      </c>
      <c r="H52" s="89">
        <f>prikon!D52</f>
        <v>0</v>
      </c>
      <c r="I52" s="157">
        <f>IF(zony!AC52=0,0,H52*1000/E52)</f>
        <v>0</v>
      </c>
      <c r="J52" s="89">
        <f>IF(nouzove!D52=1,1000*N52/8760,IF(nouzove!D52=0,0,nouzove!H52))</f>
        <v>0</v>
      </c>
      <c r="K52" s="91">
        <f>IF(nouzove!D52=1,8760,IF(nouzove!D52=0,0,nouzove!I52))</f>
        <v>0</v>
      </c>
      <c r="L52" s="89">
        <f>IF(nouzove!E52=1.5,1000*O52/8760,IF(nouzove!E52=0,0,nouzove!K52/1000))</f>
        <v>0</v>
      </c>
      <c r="M52" s="132">
        <f>((doba!D52*FD!D52)+doba!E52)*FO!D52*(prikon!D52*FC!D52)</f>
        <v>0</v>
      </c>
      <c r="N52" s="89">
        <f>nouzove!D52*zony!E52</f>
        <v>0</v>
      </c>
      <c r="O52" s="89">
        <f>nouzove!E52*zony!E52</f>
        <v>0</v>
      </c>
      <c r="P52" s="132">
        <f t="shared" si="7"/>
        <v>0</v>
      </c>
      <c r="Q52" s="88">
        <f t="shared" si="8"/>
        <v>0</v>
      </c>
      <c r="R52" s="88">
        <f t="shared" si="9"/>
        <v>0</v>
      </c>
      <c r="S52" s="88">
        <f t="shared" si="10"/>
        <v>0</v>
      </c>
      <c r="T52" s="89">
        <f>IF(zony!E52=0,0,M52/zony!E52)</f>
        <v>0</v>
      </c>
      <c r="U52" s="89">
        <f>nouzove!D52</f>
        <v>0</v>
      </c>
      <c r="V52" s="89">
        <f>nouzove!E52</f>
        <v>0</v>
      </c>
      <c r="W52" s="89">
        <f t="shared" si="11"/>
        <v>0</v>
      </c>
      <c r="X52" s="88">
        <f>IF(zony!AC52=0,0,Q52/zony!AA52)</f>
        <v>0</v>
      </c>
      <c r="AC52">
        <f>IF(nouzove!D52=1,1000*N52/8760,IF(nouzove!D52=0,0,nouzove!H52))</f>
        <v>0</v>
      </c>
      <c r="BB52">
        <f>IF(doba!G52="nedef. zóna",-1,IF(doba!G52="ok",1,0))</f>
        <v>-1</v>
      </c>
      <c r="BC52">
        <f>IF(prikon!E52="nedef. zóna",-1,IF(prikon!E52="ok",1,0))</f>
        <v>-1</v>
      </c>
      <c r="BD52">
        <f>IF(nouzove!F52="nedef. zóna",-1,IF(nouzove!F52="ok",1,0))</f>
        <v>-1</v>
      </c>
      <c r="BE52">
        <f>IF(FO!E52="nedef. zóna",-1,IF(FO!E52="ok",1,0))</f>
        <v>-1</v>
      </c>
      <c r="BF52">
        <f>IF(FD!E52="nedef. zóna",-1,IF(FD!E52="ok",1,0))</f>
        <v>-1</v>
      </c>
      <c r="BG52">
        <f>IF(FC!E52="nedef. zóna",-1,IF(FC!E52="ok",1,0))</f>
        <v>-1</v>
      </c>
    </row>
    <row r="53" spans="2:59" x14ac:dyDescent="0.2">
      <c r="B53">
        <v>34</v>
      </c>
      <c r="C53" s="9" t="str">
        <f>IF(zony!AC53=0,"nezadáno",zony!D53)</f>
        <v>nezadáno</v>
      </c>
      <c r="D53" s="83" t="str">
        <f t="shared" si="6"/>
        <v>nedef. zóna</v>
      </c>
      <c r="E53" s="91">
        <f>zony!AB53</f>
        <v>0</v>
      </c>
      <c r="F53" s="91">
        <f>doba!D53</f>
        <v>0</v>
      </c>
      <c r="G53" s="91">
        <f>doba!E53</f>
        <v>0</v>
      </c>
      <c r="H53" s="89">
        <f>prikon!D53</f>
        <v>0</v>
      </c>
      <c r="I53" s="157">
        <f>IF(zony!AC53=0,0,H53*1000/E53)</f>
        <v>0</v>
      </c>
      <c r="J53" s="89">
        <f>IF(nouzove!D53=1,1000*N53/8760,IF(nouzove!D53=0,0,nouzove!H53))</f>
        <v>0</v>
      </c>
      <c r="K53" s="91">
        <f>IF(nouzove!D53=1,8760,IF(nouzove!D53=0,0,nouzove!I53))</f>
        <v>0</v>
      </c>
      <c r="L53" s="89">
        <f>IF(nouzove!E53=1.5,1000*O53/8760,IF(nouzove!E53=0,0,nouzove!K53/1000))</f>
        <v>0</v>
      </c>
      <c r="M53" s="132">
        <f>((doba!D53*FD!D53)+doba!E53)*FO!D53*(prikon!D53*FC!D53)</f>
        <v>0</v>
      </c>
      <c r="N53" s="89">
        <f>nouzove!D53*zony!E53</f>
        <v>0</v>
      </c>
      <c r="O53" s="89">
        <f>nouzove!E53*zony!E53</f>
        <v>0</v>
      </c>
      <c r="P53" s="132">
        <f t="shared" si="7"/>
        <v>0</v>
      </c>
      <c r="Q53" s="88">
        <f t="shared" si="8"/>
        <v>0</v>
      </c>
      <c r="R53" s="88">
        <f t="shared" si="9"/>
        <v>0</v>
      </c>
      <c r="S53" s="88">
        <f t="shared" si="10"/>
        <v>0</v>
      </c>
      <c r="T53" s="89">
        <f>IF(zony!E53=0,0,M53/zony!E53)</f>
        <v>0</v>
      </c>
      <c r="U53" s="89">
        <f>nouzove!D53</f>
        <v>0</v>
      </c>
      <c r="V53" s="89">
        <f>nouzove!E53</f>
        <v>0</v>
      </c>
      <c r="W53" s="89">
        <f t="shared" si="11"/>
        <v>0</v>
      </c>
      <c r="X53" s="88">
        <f>IF(zony!AC53=0,0,Q53/zony!AA53)</f>
        <v>0</v>
      </c>
      <c r="AC53">
        <f>IF(nouzove!D53=1,1000*N53/8760,IF(nouzove!D53=0,0,nouzove!H53))</f>
        <v>0</v>
      </c>
      <c r="BB53">
        <f>IF(doba!G53="nedef. zóna",-1,IF(doba!G53="ok",1,0))</f>
        <v>-1</v>
      </c>
      <c r="BC53">
        <f>IF(prikon!E53="nedef. zóna",-1,IF(prikon!E53="ok",1,0))</f>
        <v>-1</v>
      </c>
      <c r="BD53">
        <f>IF(nouzove!F53="nedef. zóna",-1,IF(nouzove!F53="ok",1,0))</f>
        <v>-1</v>
      </c>
      <c r="BE53">
        <f>IF(FO!E53="nedef. zóna",-1,IF(FO!E53="ok",1,0))</f>
        <v>-1</v>
      </c>
      <c r="BF53">
        <f>IF(FD!E53="nedef. zóna",-1,IF(FD!E53="ok",1,0))</f>
        <v>-1</v>
      </c>
      <c r="BG53">
        <f>IF(FC!E53="nedef. zóna",-1,IF(FC!E53="ok",1,0))</f>
        <v>-1</v>
      </c>
    </row>
    <row r="54" spans="2:59" x14ac:dyDescent="0.2">
      <c r="B54">
        <v>35</v>
      </c>
      <c r="C54" s="9" t="str">
        <f>IF(zony!AC54=0,"nezadáno",zony!D54)</f>
        <v>nezadáno</v>
      </c>
      <c r="D54" s="83" t="str">
        <f t="shared" si="6"/>
        <v>nedef. zóna</v>
      </c>
      <c r="E54" s="91">
        <f>zony!AB54</f>
        <v>0</v>
      </c>
      <c r="F54" s="91">
        <f>doba!D54</f>
        <v>0</v>
      </c>
      <c r="G54" s="91">
        <f>doba!E54</f>
        <v>0</v>
      </c>
      <c r="H54" s="89">
        <f>prikon!D54</f>
        <v>0</v>
      </c>
      <c r="I54" s="157">
        <f>IF(zony!AC54=0,0,H54*1000/E54)</f>
        <v>0</v>
      </c>
      <c r="J54" s="89">
        <f>IF(nouzove!D54=1,1000*N54/8760,IF(nouzove!D54=0,0,nouzove!H54))</f>
        <v>0</v>
      </c>
      <c r="K54" s="91">
        <f>IF(nouzove!D54=1,8760,IF(nouzove!D54=0,0,nouzove!I54))</f>
        <v>0</v>
      </c>
      <c r="L54" s="89">
        <f>IF(nouzove!E54=1.5,1000*O54/8760,IF(nouzove!E54=0,0,nouzove!K54/1000))</f>
        <v>0</v>
      </c>
      <c r="M54" s="132">
        <f>((doba!D54*FD!D54)+doba!E54)*FO!D54*(prikon!D54*FC!D54)</f>
        <v>0</v>
      </c>
      <c r="N54" s="89">
        <f>nouzove!D54*zony!E54</f>
        <v>0</v>
      </c>
      <c r="O54" s="89">
        <f>nouzove!E54*zony!E54</f>
        <v>0</v>
      </c>
      <c r="P54" s="132">
        <f t="shared" si="7"/>
        <v>0</v>
      </c>
      <c r="Q54" s="88">
        <f t="shared" si="8"/>
        <v>0</v>
      </c>
      <c r="R54" s="88">
        <f t="shared" si="9"/>
        <v>0</v>
      </c>
      <c r="S54" s="88">
        <f t="shared" si="10"/>
        <v>0</v>
      </c>
      <c r="T54" s="89">
        <f>IF(zony!E54=0,0,M54/zony!E54)</f>
        <v>0</v>
      </c>
      <c r="U54" s="89">
        <f>nouzove!D54</f>
        <v>0</v>
      </c>
      <c r="V54" s="89">
        <f>nouzove!E54</f>
        <v>0</v>
      </c>
      <c r="W54" s="89">
        <f t="shared" si="11"/>
        <v>0</v>
      </c>
      <c r="X54" s="88">
        <f>IF(zony!AC54=0,0,Q54/zony!AA54)</f>
        <v>0</v>
      </c>
      <c r="AC54">
        <f>IF(nouzove!D54=1,1000*N54/8760,IF(nouzove!D54=0,0,nouzove!H54))</f>
        <v>0</v>
      </c>
      <c r="BB54">
        <f>IF(doba!G54="nedef. zóna",-1,IF(doba!G54="ok",1,0))</f>
        <v>-1</v>
      </c>
      <c r="BC54">
        <f>IF(prikon!E54="nedef. zóna",-1,IF(prikon!E54="ok",1,0))</f>
        <v>-1</v>
      </c>
      <c r="BD54">
        <f>IF(nouzove!F54="nedef. zóna",-1,IF(nouzove!F54="ok",1,0))</f>
        <v>-1</v>
      </c>
      <c r="BE54">
        <f>IF(FO!E54="nedef. zóna",-1,IF(FO!E54="ok",1,0))</f>
        <v>-1</v>
      </c>
      <c r="BF54">
        <f>IF(FD!E54="nedef. zóna",-1,IF(FD!E54="ok",1,0))</f>
        <v>-1</v>
      </c>
      <c r="BG54">
        <f>IF(FC!E54="nedef. zóna",-1,IF(FC!E54="ok",1,0))</f>
        <v>-1</v>
      </c>
    </row>
    <row r="55" spans="2:59" x14ac:dyDescent="0.2">
      <c r="B55">
        <v>36</v>
      </c>
      <c r="C55" s="9" t="str">
        <f>IF(zony!AC55=0,"nezadáno",zony!D55)</f>
        <v>nezadáno</v>
      </c>
      <c r="D55" s="83" t="str">
        <f t="shared" si="6"/>
        <v>nedef. zóna</v>
      </c>
      <c r="E55" s="91">
        <f>zony!AB55</f>
        <v>0</v>
      </c>
      <c r="F55" s="91">
        <f>doba!D55</f>
        <v>0</v>
      </c>
      <c r="G55" s="91">
        <f>doba!E55</f>
        <v>0</v>
      </c>
      <c r="H55" s="89">
        <f>prikon!D55</f>
        <v>0</v>
      </c>
      <c r="I55" s="157">
        <f>IF(zony!AC55=0,0,H55*1000/E55)</f>
        <v>0</v>
      </c>
      <c r="J55" s="89">
        <f>IF(nouzove!D55=1,1000*N55/8760,IF(nouzove!D55=0,0,nouzove!H55))</f>
        <v>0</v>
      </c>
      <c r="K55" s="91">
        <f>IF(nouzove!D55=1,8760,IF(nouzove!D55=0,0,nouzove!I55))</f>
        <v>0</v>
      </c>
      <c r="L55" s="89">
        <f>IF(nouzove!E55=1.5,1000*O55/8760,IF(nouzove!E55=0,0,nouzove!K55/1000))</f>
        <v>0</v>
      </c>
      <c r="M55" s="132">
        <f>((doba!D55*FD!D55)+doba!E55)*FO!D55*(prikon!D55*FC!D55)</f>
        <v>0</v>
      </c>
      <c r="N55" s="89">
        <f>nouzove!D55*zony!E55</f>
        <v>0</v>
      </c>
      <c r="O55" s="89">
        <f>nouzove!E55*zony!E55</f>
        <v>0</v>
      </c>
      <c r="P55" s="132">
        <f t="shared" si="7"/>
        <v>0</v>
      </c>
      <c r="Q55" s="88">
        <f t="shared" si="8"/>
        <v>0</v>
      </c>
      <c r="R55" s="88">
        <f t="shared" si="9"/>
        <v>0</v>
      </c>
      <c r="S55" s="88">
        <f t="shared" si="10"/>
        <v>0</v>
      </c>
      <c r="T55" s="89">
        <f>IF(zony!E55=0,0,M55/zony!E55)</f>
        <v>0</v>
      </c>
      <c r="U55" s="89">
        <f>nouzove!D55</f>
        <v>0</v>
      </c>
      <c r="V55" s="89">
        <f>nouzove!E55</f>
        <v>0</v>
      </c>
      <c r="W55" s="89">
        <f t="shared" si="11"/>
        <v>0</v>
      </c>
      <c r="X55" s="88">
        <f>IF(zony!AC55=0,0,Q55/zony!AA55)</f>
        <v>0</v>
      </c>
      <c r="AC55">
        <f>IF(nouzove!D55=1,1000*N55/8760,IF(nouzove!D55=0,0,nouzove!H55))</f>
        <v>0</v>
      </c>
      <c r="BB55">
        <f>IF(doba!G55="nedef. zóna",-1,IF(doba!G55="ok",1,0))</f>
        <v>-1</v>
      </c>
      <c r="BC55">
        <f>IF(prikon!E55="nedef. zóna",-1,IF(prikon!E55="ok",1,0))</f>
        <v>-1</v>
      </c>
      <c r="BD55">
        <f>IF(nouzove!F55="nedef. zóna",-1,IF(nouzove!F55="ok",1,0))</f>
        <v>-1</v>
      </c>
      <c r="BE55">
        <f>IF(FO!E55="nedef. zóna",-1,IF(FO!E55="ok",1,0))</f>
        <v>-1</v>
      </c>
      <c r="BF55">
        <f>IF(FD!E55="nedef. zóna",-1,IF(FD!E55="ok",1,0))</f>
        <v>-1</v>
      </c>
      <c r="BG55">
        <f>IF(FC!E55="nedef. zóna",-1,IF(FC!E55="ok",1,0))</f>
        <v>-1</v>
      </c>
    </row>
    <row r="56" spans="2:59" x14ac:dyDescent="0.2">
      <c r="B56">
        <v>37</v>
      </c>
      <c r="C56" s="9" t="str">
        <f>IF(zony!AC56=0,"nezadáno",zony!D56)</f>
        <v>nezadáno</v>
      </c>
      <c r="D56" s="83" t="str">
        <f t="shared" si="6"/>
        <v>nedef. zóna</v>
      </c>
      <c r="E56" s="91">
        <f>zony!AB56</f>
        <v>0</v>
      </c>
      <c r="F56" s="91">
        <f>doba!D56</f>
        <v>0</v>
      </c>
      <c r="G56" s="91">
        <f>doba!E56</f>
        <v>0</v>
      </c>
      <c r="H56" s="89">
        <f>prikon!D56</f>
        <v>0</v>
      </c>
      <c r="I56" s="157">
        <f>IF(zony!AC56=0,0,H56*1000/E56)</f>
        <v>0</v>
      </c>
      <c r="J56" s="89">
        <f>IF(nouzove!D56=1,1000*N56/8760,IF(nouzove!D56=0,0,nouzove!H56))</f>
        <v>0</v>
      </c>
      <c r="K56" s="91">
        <f>IF(nouzove!D56=1,8760,IF(nouzove!D56=0,0,nouzove!I56))</f>
        <v>0</v>
      </c>
      <c r="L56" s="89">
        <f>IF(nouzove!E56=1.5,1000*O56/8760,IF(nouzove!E56=0,0,nouzove!K56/1000))</f>
        <v>0</v>
      </c>
      <c r="M56" s="132">
        <f>((doba!D56*FD!D56)+doba!E56)*FO!D56*(prikon!D56*FC!D56)</f>
        <v>0</v>
      </c>
      <c r="N56" s="89">
        <f>nouzove!D56*zony!E56</f>
        <v>0</v>
      </c>
      <c r="O56" s="89">
        <f>nouzove!E56*zony!E56</f>
        <v>0</v>
      </c>
      <c r="P56" s="132">
        <f t="shared" si="7"/>
        <v>0</v>
      </c>
      <c r="Q56" s="88">
        <f t="shared" si="8"/>
        <v>0</v>
      </c>
      <c r="R56" s="88">
        <f t="shared" si="9"/>
        <v>0</v>
      </c>
      <c r="S56" s="88">
        <f t="shared" si="10"/>
        <v>0</v>
      </c>
      <c r="T56" s="89">
        <f>IF(zony!E56=0,0,M56/zony!E56)</f>
        <v>0</v>
      </c>
      <c r="U56" s="89">
        <f>nouzove!D56</f>
        <v>0</v>
      </c>
      <c r="V56" s="89">
        <f>nouzove!E56</f>
        <v>0</v>
      </c>
      <c r="W56" s="89">
        <f t="shared" si="11"/>
        <v>0</v>
      </c>
      <c r="X56" s="88">
        <f>IF(zony!AC56=0,0,Q56/zony!AA56)</f>
        <v>0</v>
      </c>
      <c r="AC56">
        <f>IF(nouzove!D56=1,1000*N56/8760,IF(nouzove!D56=0,0,nouzove!H56))</f>
        <v>0</v>
      </c>
      <c r="BB56">
        <f>IF(doba!G56="nedef. zóna",-1,IF(doba!G56="ok",1,0))</f>
        <v>-1</v>
      </c>
      <c r="BC56">
        <f>IF(prikon!E56="nedef. zóna",-1,IF(prikon!E56="ok",1,0))</f>
        <v>-1</v>
      </c>
      <c r="BD56">
        <f>IF(nouzove!F56="nedef. zóna",-1,IF(nouzove!F56="ok",1,0))</f>
        <v>-1</v>
      </c>
      <c r="BE56">
        <f>IF(FO!E56="nedef. zóna",-1,IF(FO!E56="ok",1,0))</f>
        <v>-1</v>
      </c>
      <c r="BF56">
        <f>IF(FD!E56="nedef. zóna",-1,IF(FD!E56="ok",1,0))</f>
        <v>-1</v>
      </c>
      <c r="BG56">
        <f>IF(FC!E56="nedef. zóna",-1,IF(FC!E56="ok",1,0))</f>
        <v>-1</v>
      </c>
    </row>
    <row r="57" spans="2:59" x14ac:dyDescent="0.2">
      <c r="B57">
        <v>38</v>
      </c>
      <c r="C57" s="9" t="str">
        <f>IF(zony!AC57=0,"nezadáno",zony!D57)</f>
        <v>nezadáno</v>
      </c>
      <c r="D57" s="83" t="str">
        <f t="shared" si="6"/>
        <v>nedef. zóna</v>
      </c>
      <c r="E57" s="91">
        <f>zony!AB57</f>
        <v>0</v>
      </c>
      <c r="F57" s="91">
        <f>doba!D57</f>
        <v>0</v>
      </c>
      <c r="G57" s="91">
        <f>doba!E57</f>
        <v>0</v>
      </c>
      <c r="H57" s="89">
        <f>prikon!D57</f>
        <v>0</v>
      </c>
      <c r="I57" s="157">
        <f>IF(zony!AC57=0,0,H57*1000/E57)</f>
        <v>0</v>
      </c>
      <c r="J57" s="89">
        <f>IF(nouzove!D57=1,1000*N57/8760,IF(nouzove!D57=0,0,nouzove!H57))</f>
        <v>0</v>
      </c>
      <c r="K57" s="91">
        <f>IF(nouzove!D57=1,8760,IF(nouzove!D57=0,0,nouzove!I57))</f>
        <v>0</v>
      </c>
      <c r="L57" s="89">
        <f>IF(nouzove!E57=1.5,1000*O57/8760,IF(nouzove!E57=0,0,nouzove!K57/1000))</f>
        <v>0</v>
      </c>
      <c r="M57" s="132">
        <f>((doba!D57*FD!D57)+doba!E57)*FO!D57*(prikon!D57*FC!D57)</f>
        <v>0</v>
      </c>
      <c r="N57" s="89">
        <f>nouzove!D57*zony!E57</f>
        <v>0</v>
      </c>
      <c r="O57" s="89">
        <f>nouzove!E57*zony!E57</f>
        <v>0</v>
      </c>
      <c r="P57" s="132">
        <f t="shared" si="7"/>
        <v>0</v>
      </c>
      <c r="Q57" s="88">
        <f t="shared" si="8"/>
        <v>0</v>
      </c>
      <c r="R57" s="88">
        <f t="shared" si="9"/>
        <v>0</v>
      </c>
      <c r="S57" s="88">
        <f t="shared" si="10"/>
        <v>0</v>
      </c>
      <c r="T57" s="89">
        <f>IF(zony!E57=0,0,M57/zony!E57)</f>
        <v>0</v>
      </c>
      <c r="U57" s="89">
        <f>nouzove!D57</f>
        <v>0</v>
      </c>
      <c r="V57" s="89">
        <f>nouzove!E57</f>
        <v>0</v>
      </c>
      <c r="W57" s="89">
        <f t="shared" si="11"/>
        <v>0</v>
      </c>
      <c r="X57" s="88">
        <f>IF(zony!AC57=0,0,Q57/zony!AA57)</f>
        <v>0</v>
      </c>
      <c r="AC57">
        <f>IF(nouzove!D57=1,1000*N57/8760,IF(nouzove!D57=0,0,nouzove!H57))</f>
        <v>0</v>
      </c>
      <c r="BB57">
        <f>IF(doba!G57="nedef. zóna",-1,IF(doba!G57="ok",1,0))</f>
        <v>-1</v>
      </c>
      <c r="BC57">
        <f>IF(prikon!E57="nedef. zóna",-1,IF(prikon!E57="ok",1,0))</f>
        <v>-1</v>
      </c>
      <c r="BD57">
        <f>IF(nouzove!F57="nedef. zóna",-1,IF(nouzove!F57="ok",1,0))</f>
        <v>-1</v>
      </c>
      <c r="BE57">
        <f>IF(FO!E57="nedef. zóna",-1,IF(FO!E57="ok",1,0))</f>
        <v>-1</v>
      </c>
      <c r="BF57">
        <f>IF(FD!E57="nedef. zóna",-1,IF(FD!E57="ok",1,0))</f>
        <v>-1</v>
      </c>
      <c r="BG57">
        <f>IF(FC!E57="nedef. zóna",-1,IF(FC!E57="ok",1,0))</f>
        <v>-1</v>
      </c>
    </row>
    <row r="58" spans="2:59" x14ac:dyDescent="0.2">
      <c r="B58">
        <v>39</v>
      </c>
      <c r="C58" s="9" t="str">
        <f>IF(zony!AC58=0,"nezadáno",zony!D58)</f>
        <v>nezadáno</v>
      </c>
      <c r="D58" s="83" t="str">
        <f t="shared" si="6"/>
        <v>nedef. zóna</v>
      </c>
      <c r="E58" s="91">
        <f>zony!AB58</f>
        <v>0</v>
      </c>
      <c r="F58" s="91">
        <f>doba!D58</f>
        <v>0</v>
      </c>
      <c r="G58" s="91">
        <f>doba!E58</f>
        <v>0</v>
      </c>
      <c r="H58" s="89">
        <f>prikon!D58</f>
        <v>0</v>
      </c>
      <c r="I58" s="157">
        <f>IF(zony!AC58=0,0,H58*1000/E58)</f>
        <v>0</v>
      </c>
      <c r="J58" s="89">
        <f>IF(nouzove!D58=1,1000*N58/8760,IF(nouzove!D58=0,0,nouzove!H58))</f>
        <v>0</v>
      </c>
      <c r="K58" s="91">
        <f>IF(nouzove!D58=1,8760,IF(nouzove!D58=0,0,nouzove!I58))</f>
        <v>0</v>
      </c>
      <c r="L58" s="89">
        <f>IF(nouzove!E58=1.5,1000*O58/8760,IF(nouzove!E58=0,0,nouzove!K58/1000))</f>
        <v>0</v>
      </c>
      <c r="M58" s="132">
        <f>((doba!D58*FD!D58)+doba!E58)*FO!D58*(prikon!D58*FC!D58)</f>
        <v>0</v>
      </c>
      <c r="N58" s="89">
        <f>nouzove!D58*zony!E58</f>
        <v>0</v>
      </c>
      <c r="O58" s="89">
        <f>nouzove!E58*zony!E58</f>
        <v>0</v>
      </c>
      <c r="P58" s="132">
        <f t="shared" si="7"/>
        <v>0</v>
      </c>
      <c r="Q58" s="88">
        <f t="shared" si="8"/>
        <v>0</v>
      </c>
      <c r="R58" s="88">
        <f t="shared" si="9"/>
        <v>0</v>
      </c>
      <c r="S58" s="88">
        <f t="shared" si="10"/>
        <v>0</v>
      </c>
      <c r="T58" s="89">
        <f>IF(zony!E58=0,0,M58/zony!E58)</f>
        <v>0</v>
      </c>
      <c r="U58" s="89">
        <f>nouzove!D58</f>
        <v>0</v>
      </c>
      <c r="V58" s="89">
        <f>nouzove!E58</f>
        <v>0</v>
      </c>
      <c r="W58" s="89">
        <f t="shared" si="11"/>
        <v>0</v>
      </c>
      <c r="X58" s="88">
        <f>IF(zony!AC58=0,0,Q58/zony!AA58)</f>
        <v>0</v>
      </c>
      <c r="AC58">
        <f>IF(nouzove!D58=1,1000*N58/8760,IF(nouzove!D58=0,0,nouzove!H58))</f>
        <v>0</v>
      </c>
      <c r="BB58">
        <f>IF(doba!G58="nedef. zóna",-1,IF(doba!G58="ok",1,0))</f>
        <v>-1</v>
      </c>
      <c r="BC58">
        <f>IF(prikon!E58="nedef. zóna",-1,IF(prikon!E58="ok",1,0))</f>
        <v>-1</v>
      </c>
      <c r="BD58">
        <f>IF(nouzove!F58="nedef. zóna",-1,IF(nouzove!F58="ok",1,0))</f>
        <v>-1</v>
      </c>
      <c r="BE58">
        <f>IF(FO!E58="nedef. zóna",-1,IF(FO!E58="ok",1,0))</f>
        <v>-1</v>
      </c>
      <c r="BF58">
        <f>IF(FD!E58="nedef. zóna",-1,IF(FD!E58="ok",1,0))</f>
        <v>-1</v>
      </c>
      <c r="BG58">
        <f>IF(FC!E58="nedef. zóna",-1,IF(FC!E58="ok",1,0))</f>
        <v>-1</v>
      </c>
    </row>
    <row r="59" spans="2:59" x14ac:dyDescent="0.2">
      <c r="B59">
        <v>40</v>
      </c>
      <c r="C59" s="9" t="str">
        <f>IF(zony!AC59=0,"nezadáno",zony!D59)</f>
        <v>nezadáno</v>
      </c>
      <c r="D59" s="83" t="str">
        <f t="shared" si="6"/>
        <v>nedef. zóna</v>
      </c>
      <c r="E59" s="91">
        <f>zony!AB59</f>
        <v>0</v>
      </c>
      <c r="F59" s="91">
        <f>doba!D59</f>
        <v>0</v>
      </c>
      <c r="G59" s="91">
        <f>doba!E59</f>
        <v>0</v>
      </c>
      <c r="H59" s="89">
        <f>prikon!D59</f>
        <v>0</v>
      </c>
      <c r="I59" s="157">
        <f>IF(zony!AC59=0,0,H59*1000/E59)</f>
        <v>0</v>
      </c>
      <c r="J59" s="89">
        <f>IF(nouzove!D59=1,1000*N59/8760,IF(nouzove!D59=0,0,nouzove!H59))</f>
        <v>0</v>
      </c>
      <c r="K59" s="91">
        <f>IF(nouzove!D59=1,8760,IF(nouzove!D59=0,0,nouzove!I59))</f>
        <v>0</v>
      </c>
      <c r="L59" s="89">
        <f>IF(nouzove!E59=1.5,1000*O59/8760,IF(nouzove!E59=0,0,nouzove!K59/1000))</f>
        <v>0</v>
      </c>
      <c r="M59" s="132">
        <f>((doba!D59*FD!D59)+doba!E59)*FO!D59*(prikon!D59*FC!D59)</f>
        <v>0</v>
      </c>
      <c r="N59" s="89">
        <f>nouzove!D59*zony!E59</f>
        <v>0</v>
      </c>
      <c r="O59" s="89">
        <f>nouzove!E59*zony!E59</f>
        <v>0</v>
      </c>
      <c r="P59" s="132">
        <f t="shared" si="7"/>
        <v>0</v>
      </c>
      <c r="Q59" s="88">
        <f t="shared" si="8"/>
        <v>0</v>
      </c>
      <c r="R59" s="88">
        <f t="shared" si="9"/>
        <v>0</v>
      </c>
      <c r="S59" s="88">
        <f t="shared" si="10"/>
        <v>0</v>
      </c>
      <c r="T59" s="89">
        <f>IF(zony!E59=0,0,M59/zony!E59)</f>
        <v>0</v>
      </c>
      <c r="U59" s="89">
        <f>nouzove!D59</f>
        <v>0</v>
      </c>
      <c r="V59" s="89">
        <f>nouzove!E59</f>
        <v>0</v>
      </c>
      <c r="W59" s="89">
        <f t="shared" si="11"/>
        <v>0</v>
      </c>
      <c r="X59" s="88">
        <f>IF(zony!AC59=0,0,Q59/zony!AA59)</f>
        <v>0</v>
      </c>
      <c r="AC59">
        <f>IF(nouzove!D59=1,1000*N59/8760,IF(nouzove!D59=0,0,nouzove!H59))</f>
        <v>0</v>
      </c>
      <c r="BB59">
        <f>IF(doba!G59="nedef. zóna",-1,IF(doba!G59="ok",1,0))</f>
        <v>-1</v>
      </c>
      <c r="BC59">
        <f>IF(prikon!E59="nedef. zóna",-1,IF(prikon!E59="ok",1,0))</f>
        <v>-1</v>
      </c>
      <c r="BD59">
        <f>IF(nouzove!F59="nedef. zóna",-1,IF(nouzove!F59="ok",1,0))</f>
        <v>-1</v>
      </c>
      <c r="BE59">
        <f>IF(FO!E59="nedef. zóna",-1,IF(FO!E59="ok",1,0))</f>
        <v>-1</v>
      </c>
      <c r="BF59">
        <f>IF(FD!E59="nedef. zóna",-1,IF(FD!E59="ok",1,0))</f>
        <v>-1</v>
      </c>
      <c r="BG59">
        <f>IF(FC!E59="nedef. zóna",-1,IF(FC!E59="ok",1,0))</f>
        <v>-1</v>
      </c>
    </row>
    <row r="60" spans="2:59" x14ac:dyDescent="0.2">
      <c r="B60">
        <v>41</v>
      </c>
      <c r="C60" s="9" t="str">
        <f>IF(zony!AC60=0,"nezadáno",zony!D60)</f>
        <v>nezadáno</v>
      </c>
      <c r="D60" s="83" t="str">
        <f t="shared" si="6"/>
        <v>nedef. zóna</v>
      </c>
      <c r="E60" s="91">
        <f>zony!AB60</f>
        <v>0</v>
      </c>
      <c r="F60" s="91">
        <f>doba!D60</f>
        <v>0</v>
      </c>
      <c r="G60" s="91">
        <f>doba!E60</f>
        <v>0</v>
      </c>
      <c r="H60" s="89">
        <f>prikon!D60</f>
        <v>0</v>
      </c>
      <c r="I60" s="157">
        <f>IF(zony!AC60=0,0,H60*1000/E60)</f>
        <v>0</v>
      </c>
      <c r="J60" s="89">
        <f>IF(nouzove!D60=1,1000*N60/8760,IF(nouzove!D60=0,0,nouzove!H60))</f>
        <v>0</v>
      </c>
      <c r="K60" s="91">
        <f>IF(nouzove!D60=1,8760,IF(nouzove!D60=0,0,nouzove!I60))</f>
        <v>0</v>
      </c>
      <c r="L60" s="89">
        <f>IF(nouzove!E60=1.5,1000*O60/8760,IF(nouzove!E60=0,0,nouzove!K60/1000))</f>
        <v>0</v>
      </c>
      <c r="M60" s="132">
        <f>((doba!D60*FD!D60)+doba!E60)*FO!D60*(prikon!D60*FC!D60)</f>
        <v>0</v>
      </c>
      <c r="N60" s="89">
        <f>nouzove!D60*zony!E60</f>
        <v>0</v>
      </c>
      <c r="O60" s="89">
        <f>nouzove!E60*zony!E60</f>
        <v>0</v>
      </c>
      <c r="P60" s="132">
        <f t="shared" si="7"/>
        <v>0</v>
      </c>
      <c r="Q60" s="88">
        <f t="shared" si="8"/>
        <v>0</v>
      </c>
      <c r="R60" s="88">
        <f t="shared" si="9"/>
        <v>0</v>
      </c>
      <c r="S60" s="88">
        <f t="shared" si="10"/>
        <v>0</v>
      </c>
      <c r="T60" s="89">
        <f>IF(zony!E60=0,0,M60/zony!E60)</f>
        <v>0</v>
      </c>
      <c r="U60" s="89">
        <f>nouzove!D60</f>
        <v>0</v>
      </c>
      <c r="V60" s="89">
        <f>nouzove!E60</f>
        <v>0</v>
      </c>
      <c r="W60" s="89">
        <f t="shared" si="11"/>
        <v>0</v>
      </c>
      <c r="X60" s="88">
        <f>IF(zony!AC60=0,0,Q60/zony!AA60)</f>
        <v>0</v>
      </c>
      <c r="AC60">
        <f>IF(nouzove!D60=1,1000*N60/8760,IF(nouzove!D60=0,0,nouzove!H60))</f>
        <v>0</v>
      </c>
      <c r="BB60">
        <f>IF(doba!G60="nedef. zóna",-1,IF(doba!G60="ok",1,0))</f>
        <v>-1</v>
      </c>
      <c r="BC60">
        <f>IF(prikon!E60="nedef. zóna",-1,IF(prikon!E60="ok",1,0))</f>
        <v>-1</v>
      </c>
      <c r="BD60">
        <f>IF(nouzove!F60="nedef. zóna",-1,IF(nouzove!F60="ok",1,0))</f>
        <v>-1</v>
      </c>
      <c r="BE60">
        <f>IF(FO!E60="nedef. zóna",-1,IF(FO!E60="ok",1,0))</f>
        <v>-1</v>
      </c>
      <c r="BF60">
        <f>IF(FD!E60="nedef. zóna",-1,IF(FD!E60="ok",1,0))</f>
        <v>-1</v>
      </c>
      <c r="BG60">
        <f>IF(FC!E60="nedef. zóna",-1,IF(FC!E60="ok",1,0))</f>
        <v>-1</v>
      </c>
    </row>
    <row r="61" spans="2:59" x14ac:dyDescent="0.2">
      <c r="B61">
        <v>42</v>
      </c>
      <c r="C61" s="9" t="str">
        <f>IF(zony!AC61=0,"nezadáno",zony!D61)</f>
        <v>nezadáno</v>
      </c>
      <c r="D61" s="83" t="str">
        <f t="shared" si="6"/>
        <v>nedef. zóna</v>
      </c>
      <c r="E61" s="91">
        <f>zony!AB61</f>
        <v>0</v>
      </c>
      <c r="F61" s="91">
        <f>doba!D61</f>
        <v>0</v>
      </c>
      <c r="G61" s="91">
        <f>doba!E61</f>
        <v>0</v>
      </c>
      <c r="H61" s="89">
        <f>prikon!D61</f>
        <v>0</v>
      </c>
      <c r="I61" s="157">
        <f>IF(zony!AC61=0,0,H61*1000/E61)</f>
        <v>0</v>
      </c>
      <c r="J61" s="89">
        <f>IF(nouzove!D61=1,1000*N61/8760,IF(nouzove!D61=0,0,nouzove!H61))</f>
        <v>0</v>
      </c>
      <c r="K61" s="91">
        <f>IF(nouzove!D61=1,8760,IF(nouzove!D61=0,0,nouzove!I61))</f>
        <v>0</v>
      </c>
      <c r="L61" s="89">
        <f>IF(nouzove!E61=1.5,1000*O61/8760,IF(nouzove!E61=0,0,nouzove!K61/1000))</f>
        <v>0</v>
      </c>
      <c r="M61" s="132">
        <f>((doba!D61*FD!D61)+doba!E61)*FO!D61*(prikon!D61*FC!D61)</f>
        <v>0</v>
      </c>
      <c r="N61" s="89">
        <f>nouzove!D61*zony!E61</f>
        <v>0</v>
      </c>
      <c r="O61" s="89">
        <f>nouzove!E61*zony!E61</f>
        <v>0</v>
      </c>
      <c r="P61" s="132">
        <f t="shared" si="7"/>
        <v>0</v>
      </c>
      <c r="Q61" s="88">
        <f t="shared" si="8"/>
        <v>0</v>
      </c>
      <c r="R61" s="88">
        <f t="shared" si="9"/>
        <v>0</v>
      </c>
      <c r="S61" s="88">
        <f t="shared" si="10"/>
        <v>0</v>
      </c>
      <c r="T61" s="89">
        <f>IF(zony!E61=0,0,M61/zony!E61)</f>
        <v>0</v>
      </c>
      <c r="U61" s="89">
        <f>nouzove!D61</f>
        <v>0</v>
      </c>
      <c r="V61" s="89">
        <f>nouzove!E61</f>
        <v>0</v>
      </c>
      <c r="W61" s="89">
        <f t="shared" si="11"/>
        <v>0</v>
      </c>
      <c r="X61" s="88">
        <f>IF(zony!AC61=0,0,Q61/zony!AA61)</f>
        <v>0</v>
      </c>
      <c r="AC61">
        <f>IF(nouzove!D61=1,1000*N61/8760,IF(nouzove!D61=0,0,nouzove!H61))</f>
        <v>0</v>
      </c>
      <c r="BB61">
        <f>IF(doba!G61="nedef. zóna",-1,IF(doba!G61="ok",1,0))</f>
        <v>-1</v>
      </c>
      <c r="BC61">
        <f>IF(prikon!E61="nedef. zóna",-1,IF(prikon!E61="ok",1,0))</f>
        <v>-1</v>
      </c>
      <c r="BD61">
        <f>IF(nouzove!F61="nedef. zóna",-1,IF(nouzove!F61="ok",1,0))</f>
        <v>-1</v>
      </c>
      <c r="BE61">
        <f>IF(FO!E61="nedef. zóna",-1,IF(FO!E61="ok",1,0))</f>
        <v>-1</v>
      </c>
      <c r="BF61">
        <f>IF(FD!E61="nedef. zóna",-1,IF(FD!E61="ok",1,0))</f>
        <v>-1</v>
      </c>
      <c r="BG61">
        <f>IF(FC!E61="nedef. zóna",-1,IF(FC!E61="ok",1,0))</f>
        <v>-1</v>
      </c>
    </row>
    <row r="62" spans="2:59" x14ac:dyDescent="0.2">
      <c r="B62">
        <v>43</v>
      </c>
      <c r="C62" s="9" t="str">
        <f>IF(zony!AC62=0,"nezadáno",zony!D62)</f>
        <v>nezadáno</v>
      </c>
      <c r="D62" s="83" t="str">
        <f t="shared" si="6"/>
        <v>nedef. zóna</v>
      </c>
      <c r="E62" s="91">
        <f>zony!AB62</f>
        <v>0</v>
      </c>
      <c r="F62" s="91">
        <f>doba!D62</f>
        <v>0</v>
      </c>
      <c r="G62" s="91">
        <f>doba!E62</f>
        <v>0</v>
      </c>
      <c r="H62" s="89">
        <f>prikon!D62</f>
        <v>0</v>
      </c>
      <c r="I62" s="157">
        <f>IF(zony!AC62=0,0,H62*1000/E62)</f>
        <v>0</v>
      </c>
      <c r="J62" s="89">
        <f>IF(nouzove!D62=1,1000*N62/8760,IF(nouzove!D62=0,0,nouzove!H62))</f>
        <v>0</v>
      </c>
      <c r="K62" s="91">
        <f>IF(nouzove!D62=1,8760,IF(nouzove!D62=0,0,nouzove!I62))</f>
        <v>0</v>
      </c>
      <c r="L62" s="89">
        <f>IF(nouzove!E62=1.5,1000*O62/8760,IF(nouzove!E62=0,0,nouzove!K62/1000))</f>
        <v>0</v>
      </c>
      <c r="M62" s="132">
        <f>((doba!D62*FD!D62)+doba!E62)*FO!D62*(prikon!D62*FC!D62)</f>
        <v>0</v>
      </c>
      <c r="N62" s="89">
        <f>nouzove!D62*zony!E62</f>
        <v>0</v>
      </c>
      <c r="O62" s="89">
        <f>nouzove!E62*zony!E62</f>
        <v>0</v>
      </c>
      <c r="P62" s="132">
        <f t="shared" si="7"/>
        <v>0</v>
      </c>
      <c r="Q62" s="88">
        <f t="shared" si="8"/>
        <v>0</v>
      </c>
      <c r="R62" s="88">
        <f t="shared" si="9"/>
        <v>0</v>
      </c>
      <c r="S62" s="88">
        <f t="shared" si="10"/>
        <v>0</v>
      </c>
      <c r="T62" s="89">
        <f>IF(zony!E62=0,0,M62/zony!E62)</f>
        <v>0</v>
      </c>
      <c r="U62" s="89">
        <f>nouzove!D62</f>
        <v>0</v>
      </c>
      <c r="V62" s="89">
        <f>nouzove!E62</f>
        <v>0</v>
      </c>
      <c r="W62" s="89">
        <f t="shared" si="11"/>
        <v>0</v>
      </c>
      <c r="X62" s="88">
        <f>IF(zony!AC62=0,0,Q62/zony!AA62)</f>
        <v>0</v>
      </c>
      <c r="AC62">
        <f>IF(nouzove!D62=1,1000*N62/8760,IF(nouzove!D62=0,0,nouzove!H62))</f>
        <v>0</v>
      </c>
      <c r="BB62">
        <f>IF(doba!G62="nedef. zóna",-1,IF(doba!G62="ok",1,0))</f>
        <v>-1</v>
      </c>
      <c r="BC62">
        <f>IF(prikon!E62="nedef. zóna",-1,IF(prikon!E62="ok",1,0))</f>
        <v>-1</v>
      </c>
      <c r="BD62">
        <f>IF(nouzove!F62="nedef. zóna",-1,IF(nouzove!F62="ok",1,0))</f>
        <v>-1</v>
      </c>
      <c r="BE62">
        <f>IF(FO!E62="nedef. zóna",-1,IF(FO!E62="ok",1,0))</f>
        <v>-1</v>
      </c>
      <c r="BF62">
        <f>IF(FD!E62="nedef. zóna",-1,IF(FD!E62="ok",1,0))</f>
        <v>-1</v>
      </c>
      <c r="BG62">
        <f>IF(FC!E62="nedef. zóna",-1,IF(FC!E62="ok",1,0))</f>
        <v>-1</v>
      </c>
    </row>
    <row r="63" spans="2:59" x14ac:dyDescent="0.2">
      <c r="B63">
        <v>44</v>
      </c>
      <c r="C63" s="9" t="str">
        <f>IF(zony!AC63=0,"nezadáno",zony!D63)</f>
        <v>nezadáno</v>
      </c>
      <c r="D63" s="83" t="str">
        <f t="shared" si="6"/>
        <v>nedef. zóna</v>
      </c>
      <c r="E63" s="91">
        <f>zony!AB63</f>
        <v>0</v>
      </c>
      <c r="F63" s="91">
        <f>doba!D63</f>
        <v>0</v>
      </c>
      <c r="G63" s="91">
        <f>doba!E63</f>
        <v>0</v>
      </c>
      <c r="H63" s="89">
        <f>prikon!D63</f>
        <v>0</v>
      </c>
      <c r="I63" s="157">
        <f>IF(zony!AC63=0,0,H63*1000/E63)</f>
        <v>0</v>
      </c>
      <c r="J63" s="89">
        <f>IF(nouzove!D63=1,1000*N63/8760,IF(nouzove!D63=0,0,nouzove!H63))</f>
        <v>0</v>
      </c>
      <c r="K63" s="91">
        <f>IF(nouzove!D63=1,8760,IF(nouzove!D63=0,0,nouzove!I63))</f>
        <v>0</v>
      </c>
      <c r="L63" s="89">
        <f>IF(nouzove!E63=1.5,1000*O63/8760,IF(nouzove!E63=0,0,nouzove!K63/1000))</f>
        <v>0</v>
      </c>
      <c r="M63" s="132">
        <f>((doba!D63*FD!D63)+doba!E63)*FO!D63*(prikon!D63*FC!D63)</f>
        <v>0</v>
      </c>
      <c r="N63" s="89">
        <f>nouzove!D63*zony!E63</f>
        <v>0</v>
      </c>
      <c r="O63" s="89">
        <f>nouzove!E63*zony!E63</f>
        <v>0</v>
      </c>
      <c r="P63" s="132">
        <f t="shared" si="7"/>
        <v>0</v>
      </c>
      <c r="Q63" s="88">
        <f t="shared" si="8"/>
        <v>0</v>
      </c>
      <c r="R63" s="88">
        <f t="shared" si="9"/>
        <v>0</v>
      </c>
      <c r="S63" s="88">
        <f t="shared" si="10"/>
        <v>0</v>
      </c>
      <c r="T63" s="89">
        <f>IF(zony!E63=0,0,M63/zony!E63)</f>
        <v>0</v>
      </c>
      <c r="U63" s="89">
        <f>nouzove!D63</f>
        <v>0</v>
      </c>
      <c r="V63" s="89">
        <f>nouzove!E63</f>
        <v>0</v>
      </c>
      <c r="W63" s="89">
        <f t="shared" si="11"/>
        <v>0</v>
      </c>
      <c r="X63" s="88">
        <f>IF(zony!AC63=0,0,Q63/zony!AA63)</f>
        <v>0</v>
      </c>
      <c r="AC63">
        <f>IF(nouzove!D63=1,1000*N63/8760,IF(nouzove!D63=0,0,nouzove!H63))</f>
        <v>0</v>
      </c>
      <c r="BB63">
        <f>IF(doba!G63="nedef. zóna",-1,IF(doba!G63="ok",1,0))</f>
        <v>-1</v>
      </c>
      <c r="BC63">
        <f>IF(prikon!E63="nedef. zóna",-1,IF(prikon!E63="ok",1,0))</f>
        <v>-1</v>
      </c>
      <c r="BD63">
        <f>IF(nouzove!F63="nedef. zóna",-1,IF(nouzove!F63="ok",1,0))</f>
        <v>-1</v>
      </c>
      <c r="BE63">
        <f>IF(FO!E63="nedef. zóna",-1,IF(FO!E63="ok",1,0))</f>
        <v>-1</v>
      </c>
      <c r="BF63">
        <f>IF(FD!E63="nedef. zóna",-1,IF(FD!E63="ok",1,0))</f>
        <v>-1</v>
      </c>
      <c r="BG63">
        <f>IF(FC!E63="nedef. zóna",-1,IF(FC!E63="ok",1,0))</f>
        <v>-1</v>
      </c>
    </row>
    <row r="64" spans="2:59" x14ac:dyDescent="0.2">
      <c r="B64">
        <v>45</v>
      </c>
      <c r="C64" s="9" t="str">
        <f>IF(zony!AC64=0,"nezadáno",zony!D64)</f>
        <v>nezadáno</v>
      </c>
      <c r="D64" s="83" t="str">
        <f t="shared" si="6"/>
        <v>nedef. zóna</v>
      </c>
      <c r="E64" s="91">
        <f>zony!AB64</f>
        <v>0</v>
      </c>
      <c r="F64" s="91">
        <f>doba!D64</f>
        <v>0</v>
      </c>
      <c r="G64" s="91">
        <f>doba!E64</f>
        <v>0</v>
      </c>
      <c r="H64" s="89">
        <f>prikon!D64</f>
        <v>0</v>
      </c>
      <c r="I64" s="157">
        <f>IF(zony!AC64=0,0,H64*1000/E64)</f>
        <v>0</v>
      </c>
      <c r="J64" s="89">
        <f>IF(nouzove!D64=1,1000*N64/8760,IF(nouzove!D64=0,0,nouzove!H64))</f>
        <v>0</v>
      </c>
      <c r="K64" s="91">
        <f>IF(nouzove!D64=1,8760,IF(nouzove!D64=0,0,nouzove!I64))</f>
        <v>0</v>
      </c>
      <c r="L64" s="89">
        <f>IF(nouzove!E64=1.5,1000*O64/8760,IF(nouzove!E64=0,0,nouzove!K64/1000))</f>
        <v>0</v>
      </c>
      <c r="M64" s="132">
        <f>((doba!D64*FD!D64)+doba!E64)*FO!D64*(prikon!D64*FC!D64)</f>
        <v>0</v>
      </c>
      <c r="N64" s="89">
        <f>nouzove!D64*zony!E64</f>
        <v>0</v>
      </c>
      <c r="O64" s="89">
        <f>nouzove!E64*zony!E64</f>
        <v>0</v>
      </c>
      <c r="P64" s="132">
        <f t="shared" si="7"/>
        <v>0</v>
      </c>
      <c r="Q64" s="88">
        <f t="shared" si="8"/>
        <v>0</v>
      </c>
      <c r="R64" s="88">
        <f t="shared" si="9"/>
        <v>0</v>
      </c>
      <c r="S64" s="88">
        <f t="shared" si="10"/>
        <v>0</v>
      </c>
      <c r="T64" s="89">
        <f>IF(zony!E64=0,0,M64/zony!E64)</f>
        <v>0</v>
      </c>
      <c r="U64" s="89">
        <f>nouzove!D64</f>
        <v>0</v>
      </c>
      <c r="V64" s="89">
        <f>nouzove!E64</f>
        <v>0</v>
      </c>
      <c r="W64" s="89">
        <f t="shared" si="11"/>
        <v>0</v>
      </c>
      <c r="X64" s="88">
        <f>IF(zony!AC64=0,0,Q64/zony!AA64)</f>
        <v>0</v>
      </c>
      <c r="AC64">
        <f>IF(nouzove!D64=1,1000*N64/8760,IF(nouzove!D64=0,0,nouzove!H64))</f>
        <v>0</v>
      </c>
      <c r="BB64">
        <f>IF(doba!G64="nedef. zóna",-1,IF(doba!G64="ok",1,0))</f>
        <v>-1</v>
      </c>
      <c r="BC64">
        <f>IF(prikon!E64="nedef. zóna",-1,IF(prikon!E64="ok",1,0))</f>
        <v>-1</v>
      </c>
      <c r="BD64">
        <f>IF(nouzove!F64="nedef. zóna",-1,IF(nouzove!F64="ok",1,0))</f>
        <v>-1</v>
      </c>
      <c r="BE64">
        <f>IF(FO!E64="nedef. zóna",-1,IF(FO!E64="ok",1,0))</f>
        <v>-1</v>
      </c>
      <c r="BF64">
        <f>IF(FD!E64="nedef. zóna",-1,IF(FD!E64="ok",1,0))</f>
        <v>-1</v>
      </c>
      <c r="BG64">
        <f>IF(FC!E64="nedef. zóna",-1,IF(FC!E64="ok",1,0))</f>
        <v>-1</v>
      </c>
    </row>
    <row r="65" spans="2:59" x14ac:dyDescent="0.2">
      <c r="B65">
        <v>46</v>
      </c>
      <c r="C65" s="9" t="str">
        <f>IF(zony!AC65=0,"nezadáno",zony!D65)</f>
        <v>nezadáno</v>
      </c>
      <c r="D65" s="83" t="str">
        <f t="shared" si="6"/>
        <v>nedef. zóna</v>
      </c>
      <c r="E65" s="91">
        <f>zony!AB65</f>
        <v>0</v>
      </c>
      <c r="F65" s="91">
        <f>doba!D65</f>
        <v>0</v>
      </c>
      <c r="G65" s="91">
        <f>doba!E65</f>
        <v>0</v>
      </c>
      <c r="H65" s="89">
        <f>prikon!D65</f>
        <v>0</v>
      </c>
      <c r="I65" s="157">
        <f>IF(zony!AC65=0,0,H65*1000/E65)</f>
        <v>0</v>
      </c>
      <c r="J65" s="89">
        <f>IF(nouzove!D65=1,1000*N65/8760,IF(nouzove!D65=0,0,nouzove!H65))</f>
        <v>0</v>
      </c>
      <c r="K65" s="91">
        <f>IF(nouzove!D65=1,8760,IF(nouzove!D65=0,0,nouzove!I65))</f>
        <v>0</v>
      </c>
      <c r="L65" s="89">
        <f>IF(nouzove!E65=1.5,1000*O65/8760,IF(nouzove!E65=0,0,nouzove!K65/1000))</f>
        <v>0</v>
      </c>
      <c r="M65" s="132">
        <f>((doba!D65*FD!D65)+doba!E65)*FO!D65*(prikon!D65*FC!D65)</f>
        <v>0</v>
      </c>
      <c r="N65" s="89">
        <f>nouzove!D65*zony!E65</f>
        <v>0</v>
      </c>
      <c r="O65" s="89">
        <f>nouzove!E65*zony!E65</f>
        <v>0</v>
      </c>
      <c r="P65" s="132">
        <f t="shared" si="7"/>
        <v>0</v>
      </c>
      <c r="Q65" s="88">
        <f t="shared" si="8"/>
        <v>0</v>
      </c>
      <c r="R65" s="88">
        <f t="shared" si="9"/>
        <v>0</v>
      </c>
      <c r="S65" s="88">
        <f t="shared" si="10"/>
        <v>0</v>
      </c>
      <c r="T65" s="89">
        <f>IF(zony!E65=0,0,M65/zony!E65)</f>
        <v>0</v>
      </c>
      <c r="U65" s="89">
        <f>nouzove!D65</f>
        <v>0</v>
      </c>
      <c r="V65" s="89">
        <f>nouzove!E65</f>
        <v>0</v>
      </c>
      <c r="W65" s="89">
        <f t="shared" si="11"/>
        <v>0</v>
      </c>
      <c r="X65" s="88">
        <f>IF(zony!AC65=0,0,Q65/zony!AA65)</f>
        <v>0</v>
      </c>
      <c r="AC65">
        <f>IF(nouzove!D65=1,1000*N65/8760,IF(nouzove!D65=0,0,nouzove!H65))</f>
        <v>0</v>
      </c>
      <c r="BB65">
        <f>IF(doba!G65="nedef. zóna",-1,IF(doba!G65="ok",1,0))</f>
        <v>-1</v>
      </c>
      <c r="BC65">
        <f>IF(prikon!E65="nedef. zóna",-1,IF(prikon!E65="ok",1,0))</f>
        <v>-1</v>
      </c>
      <c r="BD65">
        <f>IF(nouzove!F65="nedef. zóna",-1,IF(nouzove!F65="ok",1,0))</f>
        <v>-1</v>
      </c>
      <c r="BE65">
        <f>IF(FO!E65="nedef. zóna",-1,IF(FO!E65="ok",1,0))</f>
        <v>-1</v>
      </c>
      <c r="BF65">
        <f>IF(FD!E65="nedef. zóna",-1,IF(FD!E65="ok",1,0))</f>
        <v>-1</v>
      </c>
      <c r="BG65">
        <f>IF(FC!E65="nedef. zóna",-1,IF(FC!E65="ok",1,0))</f>
        <v>-1</v>
      </c>
    </row>
    <row r="66" spans="2:59" x14ac:dyDescent="0.2">
      <c r="B66">
        <v>47</v>
      </c>
      <c r="C66" s="9" t="str">
        <f>IF(zony!AC66=0,"nezadáno",zony!D66)</f>
        <v>nezadáno</v>
      </c>
      <c r="D66" s="83" t="str">
        <f t="shared" si="6"/>
        <v>nedef. zóna</v>
      </c>
      <c r="E66" s="91">
        <f>zony!AB66</f>
        <v>0</v>
      </c>
      <c r="F66" s="91">
        <f>doba!D66</f>
        <v>0</v>
      </c>
      <c r="G66" s="91">
        <f>doba!E66</f>
        <v>0</v>
      </c>
      <c r="H66" s="89">
        <f>prikon!D66</f>
        <v>0</v>
      </c>
      <c r="I66" s="157">
        <f>IF(zony!AC66=0,0,H66*1000/E66)</f>
        <v>0</v>
      </c>
      <c r="J66" s="89">
        <f>IF(nouzove!D66=1,1000*N66/8760,IF(nouzove!D66=0,0,nouzove!H66))</f>
        <v>0</v>
      </c>
      <c r="K66" s="91">
        <f>IF(nouzove!D66=1,8760,IF(nouzove!D66=0,0,nouzove!I66))</f>
        <v>0</v>
      </c>
      <c r="L66" s="89">
        <f>IF(nouzove!E66=1.5,1000*O66/8760,IF(nouzove!E66=0,0,nouzove!K66/1000))</f>
        <v>0</v>
      </c>
      <c r="M66" s="132">
        <f>((doba!D66*FD!D66)+doba!E66)*FO!D66*(prikon!D66*FC!D66)</f>
        <v>0</v>
      </c>
      <c r="N66" s="89">
        <f>nouzove!D66*zony!E66</f>
        <v>0</v>
      </c>
      <c r="O66" s="89">
        <f>nouzove!E66*zony!E66</f>
        <v>0</v>
      </c>
      <c r="P66" s="132">
        <f t="shared" si="7"/>
        <v>0</v>
      </c>
      <c r="Q66" s="88">
        <f t="shared" si="8"/>
        <v>0</v>
      </c>
      <c r="R66" s="88">
        <f t="shared" si="9"/>
        <v>0</v>
      </c>
      <c r="S66" s="88">
        <f t="shared" si="10"/>
        <v>0</v>
      </c>
      <c r="T66" s="89">
        <f>IF(zony!E66=0,0,M66/zony!E66)</f>
        <v>0</v>
      </c>
      <c r="U66" s="89">
        <f>nouzove!D66</f>
        <v>0</v>
      </c>
      <c r="V66" s="89">
        <f>nouzove!E66</f>
        <v>0</v>
      </c>
      <c r="W66" s="89">
        <f t="shared" si="11"/>
        <v>0</v>
      </c>
      <c r="X66" s="88">
        <f>IF(zony!AC66=0,0,Q66/zony!AA66)</f>
        <v>0</v>
      </c>
      <c r="AC66">
        <f>IF(nouzove!D66=1,1000*N66/8760,IF(nouzove!D66=0,0,nouzove!H66))</f>
        <v>0</v>
      </c>
      <c r="BB66">
        <f>IF(doba!G66="nedef. zóna",-1,IF(doba!G66="ok",1,0))</f>
        <v>-1</v>
      </c>
      <c r="BC66">
        <f>IF(prikon!E66="nedef. zóna",-1,IF(prikon!E66="ok",1,0))</f>
        <v>-1</v>
      </c>
      <c r="BD66">
        <f>IF(nouzove!F66="nedef. zóna",-1,IF(nouzove!F66="ok",1,0))</f>
        <v>-1</v>
      </c>
      <c r="BE66">
        <f>IF(FO!E66="nedef. zóna",-1,IF(FO!E66="ok",1,0))</f>
        <v>-1</v>
      </c>
      <c r="BF66">
        <f>IF(FD!E66="nedef. zóna",-1,IF(FD!E66="ok",1,0))</f>
        <v>-1</v>
      </c>
      <c r="BG66">
        <f>IF(FC!E66="nedef. zóna",-1,IF(FC!E66="ok",1,0))</f>
        <v>-1</v>
      </c>
    </row>
    <row r="67" spans="2:59" x14ac:dyDescent="0.2">
      <c r="B67">
        <v>48</v>
      </c>
      <c r="C67" s="9" t="str">
        <f>IF(zony!AC67=0,"nezadáno",zony!D67)</f>
        <v>nezadáno</v>
      </c>
      <c r="D67" s="83" t="str">
        <f t="shared" si="6"/>
        <v>nedef. zóna</v>
      </c>
      <c r="E67" s="91">
        <f>zony!AB67</f>
        <v>0</v>
      </c>
      <c r="F67" s="91">
        <f>doba!D67</f>
        <v>0</v>
      </c>
      <c r="G67" s="91">
        <f>doba!E67</f>
        <v>0</v>
      </c>
      <c r="H67" s="89">
        <f>prikon!D67</f>
        <v>0</v>
      </c>
      <c r="I67" s="157">
        <f>IF(zony!AC67=0,0,H67*1000/E67)</f>
        <v>0</v>
      </c>
      <c r="J67" s="89">
        <f>IF(nouzove!D67=1,1000*N67/8760,IF(nouzove!D67=0,0,nouzove!H67))</f>
        <v>0</v>
      </c>
      <c r="K67" s="91">
        <f>IF(nouzove!D67=1,8760,IF(nouzove!D67=0,0,nouzove!I67))</f>
        <v>0</v>
      </c>
      <c r="L67" s="89">
        <f>IF(nouzove!E67=1.5,1000*O67/8760,IF(nouzove!E67=0,0,nouzove!K67/1000))</f>
        <v>0</v>
      </c>
      <c r="M67" s="132">
        <f>((doba!D67*FD!D67)+doba!E67)*FO!D67*(prikon!D67*FC!D67)</f>
        <v>0</v>
      </c>
      <c r="N67" s="89">
        <f>nouzove!D67*zony!E67</f>
        <v>0</v>
      </c>
      <c r="O67" s="89">
        <f>nouzove!E67*zony!E67</f>
        <v>0</v>
      </c>
      <c r="P67" s="132">
        <f t="shared" si="7"/>
        <v>0</v>
      </c>
      <c r="Q67" s="88">
        <f t="shared" si="8"/>
        <v>0</v>
      </c>
      <c r="R67" s="88">
        <f t="shared" si="9"/>
        <v>0</v>
      </c>
      <c r="S67" s="88">
        <f t="shared" si="10"/>
        <v>0</v>
      </c>
      <c r="T67" s="89">
        <f>IF(zony!E67=0,0,M67/zony!E67)</f>
        <v>0</v>
      </c>
      <c r="U67" s="89">
        <f>nouzove!D67</f>
        <v>0</v>
      </c>
      <c r="V67" s="89">
        <f>nouzove!E67</f>
        <v>0</v>
      </c>
      <c r="W67" s="89">
        <f t="shared" si="11"/>
        <v>0</v>
      </c>
      <c r="X67" s="88">
        <f>IF(zony!AC67=0,0,Q67/zony!AA67)</f>
        <v>0</v>
      </c>
      <c r="AC67">
        <f>IF(nouzove!D67=1,1000*N67/8760,IF(nouzove!D67=0,0,nouzove!H67))</f>
        <v>0</v>
      </c>
      <c r="BB67">
        <f>IF(doba!G67="nedef. zóna",-1,IF(doba!G67="ok",1,0))</f>
        <v>-1</v>
      </c>
      <c r="BC67">
        <f>IF(prikon!E67="nedef. zóna",-1,IF(prikon!E67="ok",1,0))</f>
        <v>-1</v>
      </c>
      <c r="BD67">
        <f>IF(nouzove!F67="nedef. zóna",-1,IF(nouzove!F67="ok",1,0))</f>
        <v>-1</v>
      </c>
      <c r="BE67">
        <f>IF(FO!E67="nedef. zóna",-1,IF(FO!E67="ok",1,0))</f>
        <v>-1</v>
      </c>
      <c r="BF67">
        <f>IF(FD!E67="nedef. zóna",-1,IF(FD!E67="ok",1,0))</f>
        <v>-1</v>
      </c>
      <c r="BG67">
        <f>IF(FC!E67="nedef. zóna",-1,IF(FC!E67="ok",1,0))</f>
        <v>-1</v>
      </c>
    </row>
    <row r="68" spans="2:59" x14ac:dyDescent="0.2">
      <c r="B68">
        <v>49</v>
      </c>
      <c r="C68" s="9" t="str">
        <f>IF(zony!AC68=0,"nezadáno",zony!D68)</f>
        <v>nezadáno</v>
      </c>
      <c r="D68" s="83" t="str">
        <f t="shared" si="6"/>
        <v>nedef. zóna</v>
      </c>
      <c r="E68" s="91">
        <f>zony!AB68</f>
        <v>0</v>
      </c>
      <c r="F68" s="91">
        <f>doba!D68</f>
        <v>0</v>
      </c>
      <c r="G68" s="91">
        <f>doba!E68</f>
        <v>0</v>
      </c>
      <c r="H68" s="89">
        <f>prikon!D68</f>
        <v>0</v>
      </c>
      <c r="I68" s="157">
        <f>IF(zony!AC68=0,0,H68*1000/E68)</f>
        <v>0</v>
      </c>
      <c r="J68" s="89">
        <f>IF(nouzove!D68=1,1000*N68/8760,IF(nouzove!D68=0,0,nouzove!H68))</f>
        <v>0</v>
      </c>
      <c r="K68" s="91">
        <f>IF(nouzove!D68=1,8760,IF(nouzove!D68=0,0,nouzove!I68))</f>
        <v>0</v>
      </c>
      <c r="L68" s="89">
        <f>IF(nouzove!E68=1.5,1000*O68/8760,IF(nouzove!E68=0,0,nouzove!K68/1000))</f>
        <v>0</v>
      </c>
      <c r="M68" s="132">
        <f>((doba!D68*FD!D68)+doba!E68)*FO!D68*(prikon!D68*FC!D68)</f>
        <v>0</v>
      </c>
      <c r="N68" s="89">
        <f>nouzove!D68*zony!E68</f>
        <v>0</v>
      </c>
      <c r="O68" s="89">
        <f>nouzove!E68*zony!E68</f>
        <v>0</v>
      </c>
      <c r="P68" s="132">
        <f t="shared" si="7"/>
        <v>0</v>
      </c>
      <c r="Q68" s="88">
        <f t="shared" si="8"/>
        <v>0</v>
      </c>
      <c r="R68" s="88">
        <f t="shared" si="9"/>
        <v>0</v>
      </c>
      <c r="S68" s="88">
        <f t="shared" si="10"/>
        <v>0</v>
      </c>
      <c r="T68" s="89">
        <f>IF(zony!E68=0,0,M68/zony!E68)</f>
        <v>0</v>
      </c>
      <c r="U68" s="89">
        <f>nouzove!D68</f>
        <v>0</v>
      </c>
      <c r="V68" s="89">
        <f>nouzove!E68</f>
        <v>0</v>
      </c>
      <c r="W68" s="89">
        <f t="shared" si="11"/>
        <v>0</v>
      </c>
      <c r="X68" s="88">
        <f>IF(zony!AC68=0,0,Q68/zony!AA68)</f>
        <v>0</v>
      </c>
      <c r="AC68">
        <f>IF(nouzove!D68=1,1000*N68/8760,IF(nouzove!D68=0,0,nouzove!H68))</f>
        <v>0</v>
      </c>
      <c r="BB68">
        <f>IF(doba!G68="nedef. zóna",-1,IF(doba!G68="ok",1,0))</f>
        <v>-1</v>
      </c>
      <c r="BC68">
        <f>IF(prikon!E68="nedef. zóna",-1,IF(prikon!E68="ok",1,0))</f>
        <v>-1</v>
      </c>
      <c r="BD68">
        <f>IF(nouzove!F68="nedef. zóna",-1,IF(nouzove!F68="ok",1,0))</f>
        <v>-1</v>
      </c>
      <c r="BE68">
        <f>IF(FO!E68="nedef. zóna",-1,IF(FO!E68="ok",1,0))</f>
        <v>-1</v>
      </c>
      <c r="BF68">
        <f>IF(FD!E68="nedef. zóna",-1,IF(FD!E68="ok",1,0))</f>
        <v>-1</v>
      </c>
      <c r="BG68">
        <f>IF(FC!E68="nedef. zóna",-1,IF(FC!E68="ok",1,0))</f>
        <v>-1</v>
      </c>
    </row>
    <row r="69" spans="2:59" x14ac:dyDescent="0.2">
      <c r="B69">
        <v>50</v>
      </c>
      <c r="C69" s="9" t="str">
        <f>IF(zony!AC69=0,"nezadáno",zony!D69)</f>
        <v>nezadáno</v>
      </c>
      <c r="D69" s="83" t="str">
        <f t="shared" si="6"/>
        <v>nedef. zóna</v>
      </c>
      <c r="E69" s="91">
        <f>zony!AB69</f>
        <v>0</v>
      </c>
      <c r="F69" s="91">
        <f>doba!D69</f>
        <v>0</v>
      </c>
      <c r="G69" s="91">
        <f>doba!E69</f>
        <v>0</v>
      </c>
      <c r="H69" s="89">
        <f>prikon!D69</f>
        <v>0</v>
      </c>
      <c r="I69" s="157">
        <f>IF(zony!AC69=0,0,H69*1000/E69)</f>
        <v>0</v>
      </c>
      <c r="J69" s="89">
        <f>IF(nouzove!D69=1,1000*N69/8760,IF(nouzove!D69=0,0,nouzove!H69))</f>
        <v>0</v>
      </c>
      <c r="K69" s="91">
        <f>IF(nouzove!D69=1,8760,IF(nouzove!D69=0,0,nouzove!I69))</f>
        <v>0</v>
      </c>
      <c r="L69" s="89">
        <f>IF(nouzove!E69=1.5,1000*O69/8760,IF(nouzove!E69=0,0,nouzove!K69/1000))</f>
        <v>0</v>
      </c>
      <c r="M69" s="132">
        <f>((doba!D69*FD!D69)+doba!E69)*FO!D69*(prikon!D69*FC!D69)</f>
        <v>0</v>
      </c>
      <c r="N69" s="89">
        <f>nouzove!D69*zony!E69</f>
        <v>0</v>
      </c>
      <c r="O69" s="89">
        <f>nouzove!E69*zony!E69</f>
        <v>0</v>
      </c>
      <c r="P69" s="132">
        <f t="shared" si="7"/>
        <v>0</v>
      </c>
      <c r="Q69" s="88">
        <f t="shared" si="8"/>
        <v>0</v>
      </c>
      <c r="R69" s="88">
        <f t="shared" si="9"/>
        <v>0</v>
      </c>
      <c r="S69" s="88">
        <f t="shared" si="10"/>
        <v>0</v>
      </c>
      <c r="T69" s="89">
        <f>IF(zony!E69=0,0,M69/zony!E69)</f>
        <v>0</v>
      </c>
      <c r="U69" s="89">
        <f>nouzove!D69</f>
        <v>0</v>
      </c>
      <c r="V69" s="89">
        <f>nouzove!E69</f>
        <v>0</v>
      </c>
      <c r="W69" s="89">
        <f t="shared" si="11"/>
        <v>0</v>
      </c>
      <c r="X69" s="88">
        <f>IF(zony!AC69=0,0,Q69/zony!AA69)</f>
        <v>0</v>
      </c>
      <c r="AC69">
        <f>IF(nouzove!D69=1,1000*N69/8760,IF(nouzove!D69=0,0,nouzove!H69))</f>
        <v>0</v>
      </c>
      <c r="BB69">
        <f>IF(doba!G69="nedef. zóna",-1,IF(doba!G69="ok",1,0))</f>
        <v>-1</v>
      </c>
      <c r="BC69">
        <f>IF(prikon!E69="nedef. zóna",-1,IF(prikon!E69="ok",1,0))</f>
        <v>-1</v>
      </c>
      <c r="BD69">
        <f>IF(nouzove!F69="nedef. zóna",-1,IF(nouzove!F69="ok",1,0))</f>
        <v>-1</v>
      </c>
      <c r="BE69">
        <f>IF(FO!E69="nedef. zóna",-1,IF(FO!E69="ok",1,0))</f>
        <v>-1</v>
      </c>
      <c r="BF69">
        <f>IF(FD!E69="nedef. zóna",-1,IF(FD!E69="ok",1,0))</f>
        <v>-1</v>
      </c>
      <c r="BG69">
        <f>IF(FC!E69="nedef. zóna",-1,IF(FC!E69="ok",1,0))</f>
        <v>-1</v>
      </c>
    </row>
    <row r="70" spans="2:59" x14ac:dyDescent="0.2">
      <c r="C70" s="103" t="s">
        <v>657</v>
      </c>
      <c r="E70" s="103">
        <f>zony!E70</f>
        <v>96</v>
      </c>
      <c r="H70" s="129">
        <f>SUM(H20:H69)</f>
        <v>1.1040000000000001</v>
      </c>
      <c r="I70" s="129">
        <f>IF(zony!E70=0,0,H70*1000/E70)</f>
        <v>11.5</v>
      </c>
      <c r="M70" s="133">
        <f>SUM(M20:M69)</f>
        <v>1576.9115242359999</v>
      </c>
      <c r="N70" s="133"/>
      <c r="P70" s="133">
        <f>SUM(P20:P69)</f>
        <v>152.94</v>
      </c>
      <c r="Q70" s="90">
        <f>M70+P70</f>
        <v>1729.8515242359999</v>
      </c>
      <c r="R70" s="82">
        <f>Q70/1000</f>
        <v>1.729851524236</v>
      </c>
      <c r="S70" s="90">
        <f>3.6*R70</f>
        <v>6.2274654872496003</v>
      </c>
      <c r="X70" s="82">
        <f>IF(zony!E70=0,0,Q70/E70)</f>
        <v>18.019286710791665</v>
      </c>
    </row>
  </sheetData>
  <sheetProtection sheet="1" objects="1" scenarios="1"/>
  <mergeCells count="3">
    <mergeCell ref="F16:G16"/>
    <mergeCell ref="M16:S16"/>
    <mergeCell ref="T16:X16"/>
  </mergeCells>
  <conditionalFormatting sqref="C20:C69">
    <cfRule type="containsText" dxfId="10" priority="2" operator="containsText" text="nezadáno">
      <formula>NOT(ISERROR(SEARCH("nezadáno",C20)))</formula>
    </cfRule>
  </conditionalFormatting>
  <conditionalFormatting sqref="AB20:AB29">
    <cfRule type="containsText" dxfId="9" priority="1" operator="containsText" text="nezadáno">
      <formula>NOT(ISERROR(SEARCH("nezadáno",AB20)))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27</vt:i4>
      </vt:variant>
    </vt:vector>
  </HeadingPairs>
  <TitlesOfParts>
    <vt:vector size="39" baseType="lpstr">
      <vt:lpstr>uvod</vt:lpstr>
      <vt:lpstr>zony</vt:lpstr>
      <vt:lpstr>doba</vt:lpstr>
      <vt:lpstr>prikon</vt:lpstr>
      <vt:lpstr>nouzove</vt:lpstr>
      <vt:lpstr>FO</vt:lpstr>
      <vt:lpstr>FD</vt:lpstr>
      <vt:lpstr>FC</vt:lpstr>
      <vt:lpstr>vysledky</vt:lpstr>
      <vt:lpstr>tabulky</vt:lpstr>
      <vt:lpstr>priklady</vt:lpstr>
      <vt:lpstr>data</vt:lpstr>
      <vt:lpstr>dobaabc</vt:lpstr>
      <vt:lpstr>dobalist</vt:lpstr>
      <vt:lpstr>fcabc</vt:lpstr>
      <vt:lpstr>fcbezs</vt:lpstr>
      <vt:lpstr>fcucinnost</vt:lpstr>
      <vt:lpstr>fdd</vt:lpstr>
      <vt:lpstr>fdorientace</vt:lpstr>
      <vt:lpstr>fdosvetlenost</vt:lpstr>
      <vt:lpstr>fdovladani</vt:lpstr>
      <vt:lpstr>fdpristup</vt:lpstr>
      <vt:lpstr>fdrychlfds</vt:lpstr>
      <vt:lpstr>fdsklonsvetliku</vt:lpstr>
      <vt:lpstr>fdumisteni</vt:lpstr>
      <vt:lpstr>fdzpusob</vt:lpstr>
      <vt:lpstr>foabc</vt:lpstr>
      <vt:lpstr>fofa</vt:lpstr>
      <vt:lpstr>fofoc</vt:lpstr>
      <vt:lpstr>fozaklad</vt:lpstr>
      <vt:lpstr>hodiny</vt:lpstr>
      <vt:lpstr>nouzovevyberem</vt:lpstr>
      <vt:lpstr>nouzovevyberpc</vt:lpstr>
      <vt:lpstr>prikonabc</vt:lpstr>
      <vt:lpstr>prikonbyt</vt:lpstr>
      <vt:lpstr>prikonkrat</vt:lpstr>
      <vt:lpstr>prikonpredradniky</vt:lpstr>
      <vt:lpstr>prikonyvelikost</vt:lpstr>
      <vt:lpstr>prikonzdroje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Staša</dc:creator>
  <cp:lastModifiedBy>Michal Staša</cp:lastModifiedBy>
  <cp:revision>147</cp:revision>
  <dcterms:created xsi:type="dcterms:W3CDTF">2017-08-02T08:12:42Z</dcterms:created>
  <dcterms:modified xsi:type="dcterms:W3CDTF">2018-01-29T15:53:17Z</dcterms:modified>
  <dc:language>cs-CZ</dc:language>
</cp:coreProperties>
</file>